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cheros\comun\Unidade de Estudos e Programas\DATOS\2019-2020\2019_2020_Enquisas de satisfacción\"/>
    </mc:Choice>
  </mc:AlternateContent>
  <bookViews>
    <workbookView xWindow="0" yWindow="0" windowWidth="23040" windowHeight="8328" tabRatio="835"/>
  </bookViews>
  <sheets>
    <sheet name="Portada" sheetId="52" r:id="rId1"/>
    <sheet name="Datos de Entrada" sheetId="53" r:id="rId2"/>
    <sheet name="Resumo" sheetId="4" r:id="rId3"/>
    <sheet name="Datos" sheetId="49" r:id="rId4"/>
  </sheets>
  <definedNames>
    <definedName name="_xlnm._FilterDatabase" localSheetId="3" hidden="1">Datos!$B$6:$L$143</definedName>
    <definedName name="_xlnm._FilterDatabase" localSheetId="2" hidden="1">Resumo!$A$13:$AB$45</definedName>
    <definedName name="_xlnm.Print_Area" localSheetId="1">'Datos de Entrada'!$A$1:$AI$80</definedName>
    <definedName name="_xlnm.Print_Area" localSheetId="0">Portada!$A$1:$K$41</definedName>
  </definedNames>
  <calcPr calcId="162913" calcMode="manual"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153" i="49" l="1"/>
  <c r="AJ153" i="49"/>
  <c r="AI153" i="49"/>
  <c r="AH153" i="49"/>
  <c r="AG153" i="49"/>
  <c r="AF153" i="49"/>
  <c r="AE153" i="49"/>
  <c r="AD153" i="49"/>
  <c r="AC153" i="49"/>
  <c r="AA153" i="49"/>
  <c r="Z153" i="49"/>
  <c r="Y153" i="49"/>
  <c r="X153" i="49"/>
  <c r="W153" i="49"/>
  <c r="V153" i="49"/>
  <c r="T153" i="49"/>
  <c r="P153" i="49"/>
  <c r="O153" i="49"/>
  <c r="N153" i="49" l="1"/>
  <c r="C155" i="49" l="1"/>
  <c r="C156" i="49"/>
  <c r="C157" i="49"/>
  <c r="C158" i="49"/>
  <c r="C159" i="49"/>
  <c r="C160" i="49"/>
  <c r="C161" i="49"/>
  <c r="C162" i="49"/>
  <c r="C163" i="49"/>
  <c r="C164" i="49"/>
  <c r="C165" i="49"/>
  <c r="C166" i="49"/>
  <c r="C167" i="49"/>
  <c r="C168" i="49"/>
  <c r="C169" i="49"/>
  <c r="C170" i="49"/>
  <c r="C171" i="49"/>
  <c r="C172" i="49"/>
  <c r="C173" i="49"/>
  <c r="C174" i="49"/>
  <c r="C175" i="49"/>
  <c r="C176" i="49"/>
  <c r="C177" i="49"/>
  <c r="C178" i="49"/>
  <c r="C179" i="49"/>
  <c r="C180" i="49"/>
  <c r="C181" i="49"/>
  <c r="C182" i="49"/>
  <c r="C183" i="49"/>
  <c r="C184" i="49"/>
  <c r="C154" i="49"/>
  <c r="AO151" i="49" l="1"/>
  <c r="AM151" i="49"/>
  <c r="AL151" i="49"/>
  <c r="AK151" i="49"/>
  <c r="AB151" i="49"/>
  <c r="U151" i="49"/>
  <c r="S151" i="49"/>
  <c r="R151" i="49"/>
  <c r="AO150" i="49"/>
  <c r="AM150" i="49"/>
  <c r="AL150" i="49"/>
  <c r="AK150" i="49"/>
  <c r="AB150" i="49"/>
  <c r="U150" i="49"/>
  <c r="S150" i="49"/>
  <c r="R150" i="49"/>
  <c r="Q151" i="49"/>
  <c r="Q150" i="49"/>
  <c r="L217" i="49"/>
  <c r="L218" i="49"/>
  <c r="L216" i="49"/>
  <c r="L212" i="49"/>
  <c r="L213" i="49"/>
  <c r="L211" i="49"/>
  <c r="L207" i="49"/>
  <c r="L208" i="49"/>
  <c r="L206" i="49"/>
  <c r="L202" i="49"/>
  <c r="L203" i="49"/>
  <c r="L201" i="49"/>
  <c r="L197" i="49"/>
  <c r="L198" i="49"/>
  <c r="L196" i="49"/>
  <c r="L192" i="49"/>
  <c r="L193" i="49"/>
  <c r="L191" i="49"/>
  <c r="L187" i="49"/>
  <c r="L188" i="49"/>
  <c r="L186" i="49"/>
  <c r="L182" i="49"/>
  <c r="L183" i="49"/>
  <c r="L181" i="49"/>
  <c r="L177" i="49"/>
  <c r="L178" i="49"/>
  <c r="L176" i="49"/>
  <c r="L169" i="49"/>
  <c r="L168" i="49"/>
  <c r="L167" i="49"/>
  <c r="L165" i="49"/>
  <c r="L164" i="49"/>
  <c r="L163" i="49"/>
  <c r="H179" i="49"/>
  <c r="H164" i="49"/>
  <c r="H165" i="49"/>
  <c r="H166" i="49"/>
  <c r="H167" i="49"/>
  <c r="H168" i="49"/>
  <c r="H169" i="49"/>
  <c r="H170" i="49"/>
  <c r="H171" i="49"/>
  <c r="H172" i="49"/>
  <c r="H173" i="49"/>
  <c r="H174" i="49"/>
  <c r="H175" i="49"/>
  <c r="H176" i="49"/>
  <c r="H177" i="49"/>
  <c r="H178" i="49"/>
  <c r="H163" i="49"/>
  <c r="J172" i="49" l="1"/>
  <c r="J164" i="49"/>
  <c r="J165" i="49"/>
  <c r="J166" i="49"/>
  <c r="J167" i="49"/>
  <c r="J168" i="49"/>
  <c r="J169" i="49"/>
  <c r="J170" i="49"/>
  <c r="J171" i="49"/>
  <c r="J163" i="49"/>
  <c r="H160" i="49"/>
  <c r="H159" i="49"/>
  <c r="H158" i="49"/>
  <c r="H156" i="49"/>
  <c r="H155" i="49"/>
  <c r="H154" i="49"/>
  <c r="U153" i="49" l="1"/>
  <c r="AM153" i="49"/>
  <c r="AB153" i="49"/>
  <c r="AO153" i="49"/>
  <c r="AL153" i="49"/>
  <c r="R153" i="49"/>
  <c r="AK153" i="49"/>
  <c r="Q153" i="49"/>
  <c r="S153" i="49"/>
  <c r="D184" i="49" l="1"/>
  <c r="D183" i="49"/>
  <c r="D182" i="49"/>
  <c r="D181" i="49"/>
  <c r="D180" i="49"/>
  <c r="D179" i="49"/>
  <c r="D178" i="49"/>
  <c r="D177" i="49"/>
  <c r="D176" i="49"/>
  <c r="D175" i="49"/>
  <c r="D174" i="49"/>
  <c r="D173" i="49"/>
  <c r="D172" i="49"/>
  <c r="D171" i="49"/>
  <c r="D170" i="49"/>
  <c r="D169" i="49"/>
  <c r="D168" i="49"/>
  <c r="D167" i="49"/>
  <c r="D166" i="49"/>
  <c r="D165" i="49"/>
  <c r="D164" i="49"/>
  <c r="D163" i="49"/>
  <c r="D162" i="49"/>
  <c r="D161" i="49"/>
  <c r="D160" i="49"/>
  <c r="D159" i="49"/>
  <c r="D158" i="49"/>
  <c r="D157" i="49"/>
  <c r="D156" i="49"/>
  <c r="D155" i="49"/>
  <c r="E154" i="49"/>
  <c r="F154" i="49" s="1"/>
  <c r="E155" i="49" l="1"/>
  <c r="F155" i="49" s="1"/>
  <c r="D154" i="49"/>
  <c r="E156" i="49" l="1"/>
  <c r="F156" i="49" s="1"/>
  <c r="E157" i="49" l="1"/>
  <c r="F157" i="49" s="1"/>
  <c r="E158" i="49" l="1"/>
  <c r="F158" i="49" s="1"/>
  <c r="E159" i="49" l="1"/>
  <c r="F159" i="49" s="1"/>
  <c r="E160" i="49" l="1"/>
  <c r="F160" i="49" s="1"/>
  <c r="E161" i="49" l="1"/>
  <c r="F161" i="49" s="1"/>
  <c r="E162" i="49" l="1"/>
  <c r="F162" i="49" s="1"/>
  <c r="E163" i="49" l="1"/>
  <c r="F163" i="49" s="1"/>
  <c r="E164" i="49" l="1"/>
  <c r="F164" i="49" s="1"/>
  <c r="E165" i="49" l="1"/>
  <c r="F165" i="49" s="1"/>
  <c r="E166" i="49" l="1"/>
  <c r="F166" i="49" s="1"/>
  <c r="E167" i="49" l="1"/>
  <c r="F167" i="49" s="1"/>
  <c r="E168" i="49" l="1"/>
  <c r="F168" i="49" s="1"/>
  <c r="E169" i="49" l="1"/>
  <c r="F169" i="49" s="1"/>
  <c r="E170" i="49" l="1"/>
  <c r="F170" i="49" s="1"/>
  <c r="E171" i="49" l="1"/>
  <c r="F171" i="49" s="1"/>
  <c r="E172" i="49" l="1"/>
  <c r="F172" i="49" s="1"/>
  <c r="E173" i="49" l="1"/>
  <c r="F173" i="49" s="1"/>
  <c r="E174" i="49" l="1"/>
  <c r="F174" i="49" s="1"/>
  <c r="E175" i="49" l="1"/>
  <c r="F175" i="49" s="1"/>
  <c r="E176" i="49" l="1"/>
  <c r="F176" i="49" s="1"/>
  <c r="E177" i="49" l="1"/>
  <c r="F177" i="49" s="1"/>
  <c r="E178" i="49" l="1"/>
  <c r="F178" i="49" s="1"/>
  <c r="E179" i="49" l="1"/>
  <c r="F179" i="49" s="1"/>
  <c r="E180" i="49" l="1"/>
  <c r="F180" i="49" s="1"/>
  <c r="E181" i="49" l="1"/>
  <c r="F181" i="49" s="1"/>
  <c r="E182" i="49" l="1"/>
  <c r="F182" i="49" s="1"/>
  <c r="E183" i="49" l="1"/>
  <c r="F183" i="49" s="1"/>
  <c r="E184" i="49" l="1"/>
  <c r="F184" i="49" s="1"/>
  <c r="CA10" i="49" l="1"/>
  <c r="EU45" i="49" l="1"/>
  <c r="EN45" i="49"/>
  <c r="EM45" i="49"/>
  <c r="EL45" i="49"/>
  <c r="EK45" i="49"/>
  <c r="EJ45" i="49"/>
  <c r="EI45" i="49"/>
  <c r="EH45" i="49"/>
  <c r="EG45" i="49"/>
  <c r="EF45" i="49"/>
  <c r="EE45" i="49"/>
  <c r="FF45" i="49" s="1"/>
  <c r="ED45" i="49"/>
  <c r="EC45" i="49"/>
  <c r="EB45" i="49"/>
  <c r="DZ45" i="49"/>
  <c r="DY45" i="49"/>
  <c r="DX45" i="49"/>
  <c r="DW45" i="49"/>
  <c r="DV45" i="49"/>
  <c r="DU45" i="49"/>
  <c r="DT45" i="49"/>
  <c r="DS45" i="49"/>
  <c r="DR45" i="49"/>
  <c r="DQ45" i="49"/>
  <c r="DP45" i="49"/>
  <c r="DO45" i="49"/>
  <c r="DN45" i="49"/>
  <c r="DM45" i="49"/>
  <c r="EU44" i="49"/>
  <c r="EU43" i="49"/>
  <c r="EU42" i="49"/>
  <c r="EN42" i="49"/>
  <c r="EM42" i="49"/>
  <c r="EL42" i="49"/>
  <c r="EK42" i="49"/>
  <c r="EJ42" i="49"/>
  <c r="EI42" i="49"/>
  <c r="EH42" i="49"/>
  <c r="EG42" i="49"/>
  <c r="EF42" i="49"/>
  <c r="EE42" i="49"/>
  <c r="ED42" i="49"/>
  <c r="EC42" i="49"/>
  <c r="EB42" i="49"/>
  <c r="EA42" i="49"/>
  <c r="DZ42" i="49"/>
  <c r="DY42" i="49"/>
  <c r="DX42" i="49"/>
  <c r="DW42" i="49"/>
  <c r="DV42" i="49"/>
  <c r="DU42" i="49"/>
  <c r="DT42" i="49"/>
  <c r="DS42" i="49"/>
  <c r="DR42" i="49"/>
  <c r="DQ42" i="49"/>
  <c r="DP42" i="49"/>
  <c r="DO42" i="49"/>
  <c r="DN42" i="49"/>
  <c r="DM42" i="49"/>
  <c r="EU41" i="49"/>
  <c r="EU40" i="49"/>
  <c r="EN40" i="49"/>
  <c r="EM40" i="49"/>
  <c r="EL40" i="49"/>
  <c r="EK40" i="49"/>
  <c r="EJ40" i="49"/>
  <c r="EI40" i="49"/>
  <c r="EH40" i="49"/>
  <c r="EG40" i="49"/>
  <c r="EF40" i="49"/>
  <c r="EE40" i="49"/>
  <c r="FF40" i="49" s="1"/>
  <c r="ED40" i="49"/>
  <c r="EC40" i="49"/>
  <c r="EB40" i="49"/>
  <c r="EA40" i="49"/>
  <c r="DZ40" i="49"/>
  <c r="DY40" i="49"/>
  <c r="DX40" i="49"/>
  <c r="DW40" i="49"/>
  <c r="DV40" i="49"/>
  <c r="DU40" i="49"/>
  <c r="DT40" i="49"/>
  <c r="DS40" i="49"/>
  <c r="DR40" i="49"/>
  <c r="DQ40" i="49"/>
  <c r="DP40" i="49"/>
  <c r="DO40" i="49"/>
  <c r="DN40" i="49"/>
  <c r="DM40" i="49"/>
  <c r="EU39" i="49"/>
  <c r="EN39" i="49"/>
  <c r="EM39" i="49"/>
  <c r="EL39" i="49"/>
  <c r="EK39" i="49"/>
  <c r="EJ39" i="49"/>
  <c r="EI39" i="49"/>
  <c r="EH39" i="49"/>
  <c r="EG39" i="49"/>
  <c r="EF39" i="49"/>
  <c r="EE39" i="49"/>
  <c r="FF39" i="49" s="1"/>
  <c r="ED39" i="49"/>
  <c r="EC39" i="49"/>
  <c r="EB39" i="49"/>
  <c r="EA39" i="49"/>
  <c r="DZ39" i="49"/>
  <c r="DY39" i="49"/>
  <c r="DX39" i="49"/>
  <c r="DW39" i="49"/>
  <c r="DV39" i="49"/>
  <c r="DU39" i="49"/>
  <c r="DT39" i="49"/>
  <c r="DS39" i="49"/>
  <c r="DR39" i="49"/>
  <c r="DQ39" i="49"/>
  <c r="DP39" i="49"/>
  <c r="DO39" i="49"/>
  <c r="DN39" i="49"/>
  <c r="DM39" i="49"/>
  <c r="EU38" i="49"/>
  <c r="EU37" i="49"/>
  <c r="EN37" i="49"/>
  <c r="EM37" i="49"/>
  <c r="EL37" i="49"/>
  <c r="EK37" i="49"/>
  <c r="EJ37" i="49"/>
  <c r="EI37" i="49"/>
  <c r="EH37" i="49"/>
  <c r="EG37" i="49"/>
  <c r="EF37" i="49"/>
  <c r="EE37" i="49"/>
  <c r="ED37" i="49"/>
  <c r="EC37" i="49"/>
  <c r="EB37" i="49"/>
  <c r="EA37" i="49"/>
  <c r="DZ37" i="49"/>
  <c r="DY37" i="49"/>
  <c r="DX37" i="49"/>
  <c r="DW37" i="49"/>
  <c r="DV37" i="49"/>
  <c r="DU37" i="49"/>
  <c r="DT37" i="49"/>
  <c r="DS37" i="49"/>
  <c r="DR37" i="49"/>
  <c r="DQ37" i="49"/>
  <c r="DP37" i="49"/>
  <c r="DO37" i="49"/>
  <c r="DN37" i="49"/>
  <c r="DM37" i="49"/>
  <c r="EZ37" i="49" s="1"/>
  <c r="EU36" i="49"/>
  <c r="EU35" i="49"/>
  <c r="EN35" i="49"/>
  <c r="EM35" i="49"/>
  <c r="EL35" i="49"/>
  <c r="EK35" i="49"/>
  <c r="EJ35" i="49"/>
  <c r="EI35" i="49"/>
  <c r="EH35" i="49"/>
  <c r="EG35" i="49"/>
  <c r="EF35" i="49"/>
  <c r="EE35" i="49"/>
  <c r="FF35" i="49" s="1"/>
  <c r="ED35" i="49"/>
  <c r="EC35" i="49"/>
  <c r="EB35" i="49"/>
  <c r="EA35" i="49"/>
  <c r="DZ35" i="49"/>
  <c r="DY35" i="49"/>
  <c r="DX35" i="49"/>
  <c r="DW35" i="49"/>
  <c r="DV35" i="49"/>
  <c r="DU35" i="49"/>
  <c r="DT35" i="49"/>
  <c r="DS35" i="49"/>
  <c r="DR35" i="49"/>
  <c r="DQ35" i="49"/>
  <c r="DP35" i="49"/>
  <c r="DO35" i="49"/>
  <c r="DN35" i="49"/>
  <c r="DM35" i="49"/>
  <c r="EU34" i="49"/>
  <c r="EU33" i="49"/>
  <c r="EU32" i="49"/>
  <c r="EN32" i="49"/>
  <c r="EM32" i="49"/>
  <c r="EL32" i="49"/>
  <c r="EK32" i="49"/>
  <c r="EJ32" i="49"/>
  <c r="EI32" i="49"/>
  <c r="EH32" i="49"/>
  <c r="EG32" i="49"/>
  <c r="EF32" i="49"/>
  <c r="EE32" i="49"/>
  <c r="FF32" i="49" s="1"/>
  <c r="ED32" i="49"/>
  <c r="EC32" i="49"/>
  <c r="EB32" i="49"/>
  <c r="EA32" i="49"/>
  <c r="DZ32" i="49"/>
  <c r="DY32" i="49"/>
  <c r="DX32" i="49"/>
  <c r="DW32" i="49"/>
  <c r="DV32" i="49"/>
  <c r="DU32" i="49"/>
  <c r="DT32" i="49"/>
  <c r="DS32" i="49"/>
  <c r="DR32" i="49"/>
  <c r="DQ32" i="49"/>
  <c r="DP32" i="49"/>
  <c r="DO32" i="49"/>
  <c r="DN32" i="49"/>
  <c r="DM32" i="49"/>
  <c r="EU31" i="49"/>
  <c r="EU30" i="49"/>
  <c r="EU29" i="49"/>
  <c r="EM29" i="49"/>
  <c r="EL29" i="49"/>
  <c r="EK29" i="49"/>
  <c r="EJ29" i="49"/>
  <c r="EI29" i="49"/>
  <c r="EH29" i="49"/>
  <c r="EG29" i="49"/>
  <c r="EF29" i="49"/>
  <c r="EE29" i="49"/>
  <c r="ED29" i="49"/>
  <c r="EC29" i="49"/>
  <c r="EB29" i="49"/>
  <c r="EA29" i="49"/>
  <c r="DZ29" i="49"/>
  <c r="DY29" i="49"/>
  <c r="DX29" i="49"/>
  <c r="DW29" i="49"/>
  <c r="DV29" i="49"/>
  <c r="DU29" i="49"/>
  <c r="DT29" i="49"/>
  <c r="DS29" i="49"/>
  <c r="DR29" i="49"/>
  <c r="DQ29" i="49"/>
  <c r="DP29" i="49"/>
  <c r="DO29" i="49"/>
  <c r="DN29" i="49"/>
  <c r="DM29" i="49"/>
  <c r="EU28" i="49"/>
  <c r="EN28" i="49"/>
  <c r="EM28" i="49"/>
  <c r="EL28" i="49"/>
  <c r="EK28" i="49"/>
  <c r="EJ28" i="49"/>
  <c r="EI28" i="49"/>
  <c r="EH28" i="49"/>
  <c r="EG28" i="49"/>
  <c r="EF28" i="49"/>
  <c r="EE28" i="49"/>
  <c r="ED28" i="49"/>
  <c r="EC28" i="49"/>
  <c r="EB28" i="49"/>
  <c r="EA28" i="49"/>
  <c r="DZ28" i="49"/>
  <c r="DY28" i="49"/>
  <c r="DX28" i="49"/>
  <c r="DW28" i="49"/>
  <c r="DV28" i="49"/>
  <c r="DU28" i="49"/>
  <c r="DT28" i="49"/>
  <c r="DS28" i="49"/>
  <c r="DR28" i="49"/>
  <c r="DQ28" i="49"/>
  <c r="DP28" i="49"/>
  <c r="DO28" i="49"/>
  <c r="DN28" i="49"/>
  <c r="DM28" i="49"/>
  <c r="EU27" i="49"/>
  <c r="EU26" i="49"/>
  <c r="EU25" i="49"/>
  <c r="EN25" i="49"/>
  <c r="EM25" i="49"/>
  <c r="EL25" i="49"/>
  <c r="EK25" i="49"/>
  <c r="EJ25" i="49"/>
  <c r="EI25" i="49"/>
  <c r="EH25" i="49"/>
  <c r="EG25" i="49"/>
  <c r="EF25" i="49"/>
  <c r="EE25" i="49"/>
  <c r="ED25" i="49"/>
  <c r="EC25" i="49"/>
  <c r="EB25" i="49"/>
  <c r="EA25" i="49"/>
  <c r="DZ25" i="49"/>
  <c r="DY25" i="49"/>
  <c r="DX25" i="49"/>
  <c r="DW25" i="49"/>
  <c r="DV25" i="49"/>
  <c r="DU25" i="49"/>
  <c r="DT25" i="49"/>
  <c r="DS25" i="49"/>
  <c r="DQ25" i="49"/>
  <c r="DO25" i="49"/>
  <c r="DN25" i="49"/>
  <c r="DM25" i="49"/>
  <c r="EU24" i="49"/>
  <c r="EN24" i="49"/>
  <c r="EM24" i="49"/>
  <c r="EL24" i="49"/>
  <c r="EK24" i="49"/>
  <c r="EJ24" i="49"/>
  <c r="EI24" i="49"/>
  <c r="EH24" i="49"/>
  <c r="EG24" i="49"/>
  <c r="EF24" i="49"/>
  <c r="EE24" i="49"/>
  <c r="FF24" i="49" s="1"/>
  <c r="ED24" i="49"/>
  <c r="EC24" i="49"/>
  <c r="EB24" i="49"/>
  <c r="EA24" i="49"/>
  <c r="DZ24" i="49"/>
  <c r="DY24" i="49"/>
  <c r="DX24" i="49"/>
  <c r="DW24" i="49"/>
  <c r="DV24" i="49"/>
  <c r="DU24" i="49"/>
  <c r="DT24" i="49"/>
  <c r="DS24" i="49"/>
  <c r="FB24" i="49" s="1"/>
  <c r="DR24" i="49"/>
  <c r="DQ24" i="49"/>
  <c r="DP24" i="49"/>
  <c r="DO24" i="49"/>
  <c r="DN24" i="49"/>
  <c r="DM24" i="49"/>
  <c r="EU23" i="49"/>
  <c r="EN23" i="49"/>
  <c r="EM23" i="49"/>
  <c r="EL23" i="49"/>
  <c r="EK23" i="49"/>
  <c r="EJ23" i="49"/>
  <c r="EI23" i="49"/>
  <c r="EH23" i="49"/>
  <c r="EG23" i="49"/>
  <c r="EF23" i="49"/>
  <c r="EE23" i="49"/>
  <c r="ED23" i="49"/>
  <c r="EC23" i="49"/>
  <c r="EB23" i="49"/>
  <c r="EA23" i="49"/>
  <c r="DZ23" i="49"/>
  <c r="DY23" i="49"/>
  <c r="DX23" i="49"/>
  <c r="DW23" i="49"/>
  <c r="DV23" i="49"/>
  <c r="DU23" i="49"/>
  <c r="DT23" i="49"/>
  <c r="DS23" i="49"/>
  <c r="DR23" i="49"/>
  <c r="DQ23" i="49"/>
  <c r="DP23" i="49"/>
  <c r="DO23" i="49"/>
  <c r="DN23" i="49"/>
  <c r="DM23" i="49"/>
  <c r="EU22" i="49"/>
  <c r="EN22" i="49"/>
  <c r="EM22" i="49"/>
  <c r="EL22" i="49"/>
  <c r="EK22" i="49"/>
  <c r="EJ22" i="49"/>
  <c r="EI22" i="49"/>
  <c r="EH22" i="49"/>
  <c r="EG22" i="49"/>
  <c r="EF22" i="49"/>
  <c r="EE22" i="49"/>
  <c r="ED22" i="49"/>
  <c r="EC22" i="49"/>
  <c r="EB22" i="49"/>
  <c r="EA22" i="49"/>
  <c r="DZ22" i="49"/>
  <c r="DY22" i="49"/>
  <c r="DX22" i="49"/>
  <c r="DW22" i="49"/>
  <c r="DV22" i="49"/>
  <c r="DU22" i="49"/>
  <c r="DT22" i="49"/>
  <c r="DS22" i="49"/>
  <c r="DR22" i="49"/>
  <c r="DQ22" i="49"/>
  <c r="DP22" i="49"/>
  <c r="DO22" i="49"/>
  <c r="DN22" i="49"/>
  <c r="DM22" i="49"/>
  <c r="EZ22" i="49" s="1"/>
  <c r="EU21" i="49"/>
  <c r="EU20" i="49"/>
  <c r="EN20" i="49"/>
  <c r="EM20" i="49"/>
  <c r="EL20" i="49"/>
  <c r="EK20" i="49"/>
  <c r="EJ20" i="49"/>
  <c r="EI20" i="49"/>
  <c r="EH20" i="49"/>
  <c r="EG20" i="49"/>
  <c r="EF20" i="49"/>
  <c r="EE20" i="49"/>
  <c r="ED20" i="49"/>
  <c r="EC20" i="49"/>
  <c r="EB20" i="49"/>
  <c r="DZ20" i="49"/>
  <c r="DY20" i="49"/>
  <c r="DX20" i="49"/>
  <c r="DW20" i="49"/>
  <c r="DV20" i="49"/>
  <c r="DU20" i="49"/>
  <c r="DT20" i="49"/>
  <c r="DS20" i="49"/>
  <c r="DR20" i="49"/>
  <c r="DQ20" i="49"/>
  <c r="DP20" i="49"/>
  <c r="DO20" i="49"/>
  <c r="DN20" i="49"/>
  <c r="DM20" i="49"/>
  <c r="EU19" i="49"/>
  <c r="EN19" i="49"/>
  <c r="EM19" i="49"/>
  <c r="EL19" i="49"/>
  <c r="EK19" i="49"/>
  <c r="EJ19" i="49"/>
  <c r="EI19" i="49"/>
  <c r="EH19" i="49"/>
  <c r="EG19" i="49"/>
  <c r="EF19" i="49"/>
  <c r="EE19" i="49"/>
  <c r="ED19" i="49"/>
  <c r="EC19" i="49"/>
  <c r="EB19" i="49"/>
  <c r="EA19" i="49"/>
  <c r="DZ19" i="49"/>
  <c r="DY19" i="49"/>
  <c r="DX19" i="49"/>
  <c r="DW19" i="49"/>
  <c r="DV19" i="49"/>
  <c r="DU19" i="49"/>
  <c r="DT19" i="49"/>
  <c r="DS19" i="49"/>
  <c r="DR19" i="49"/>
  <c r="DQ19" i="49"/>
  <c r="DP19" i="49"/>
  <c r="DO19" i="49"/>
  <c r="DN19" i="49"/>
  <c r="DM19" i="49"/>
  <c r="EU18" i="49"/>
  <c r="EU17" i="49"/>
  <c r="EN17" i="49"/>
  <c r="EM17" i="49"/>
  <c r="EL17" i="49"/>
  <c r="EK17" i="49"/>
  <c r="EJ17" i="49"/>
  <c r="EI17" i="49"/>
  <c r="EH17" i="49"/>
  <c r="EG17" i="49"/>
  <c r="EF17" i="49"/>
  <c r="EE17" i="49"/>
  <c r="ED17" i="49"/>
  <c r="EC17" i="49"/>
  <c r="EB17" i="49"/>
  <c r="EA17" i="49"/>
  <c r="DZ17" i="49"/>
  <c r="DY17" i="49"/>
  <c r="DX17" i="49"/>
  <c r="DW17" i="49"/>
  <c r="DV17" i="49"/>
  <c r="DU17" i="49"/>
  <c r="DT17" i="49"/>
  <c r="DS17" i="49"/>
  <c r="DR17" i="49"/>
  <c r="DQ17" i="49"/>
  <c r="DP17" i="49"/>
  <c r="DO17" i="49"/>
  <c r="DN17" i="49"/>
  <c r="DM17" i="49"/>
  <c r="EU16" i="49"/>
  <c r="EN16" i="49"/>
  <c r="EM16" i="49"/>
  <c r="EL16" i="49"/>
  <c r="EK16" i="49"/>
  <c r="EJ16" i="49"/>
  <c r="EI16" i="49"/>
  <c r="EH16" i="49"/>
  <c r="EG16" i="49"/>
  <c r="EF16" i="49"/>
  <c r="EE16" i="49"/>
  <c r="ED16" i="49"/>
  <c r="EC16" i="49"/>
  <c r="EB16" i="49"/>
  <c r="EA16" i="49"/>
  <c r="DZ16" i="49"/>
  <c r="DY16" i="49"/>
  <c r="DX16" i="49"/>
  <c r="DW16" i="49"/>
  <c r="DV16" i="49"/>
  <c r="DU16" i="49"/>
  <c r="DT16" i="49"/>
  <c r="DS16" i="49"/>
  <c r="DR16" i="49"/>
  <c r="DQ16" i="49"/>
  <c r="DP16" i="49"/>
  <c r="DO16" i="49"/>
  <c r="DN16" i="49"/>
  <c r="DM16" i="49"/>
  <c r="EU15" i="49"/>
  <c r="EN15" i="49"/>
  <c r="EM15" i="49"/>
  <c r="EL15" i="49"/>
  <c r="EK15" i="49"/>
  <c r="EJ15" i="49"/>
  <c r="EI15" i="49"/>
  <c r="EH15" i="49"/>
  <c r="EG15" i="49"/>
  <c r="EF15" i="49"/>
  <c r="EE15" i="49"/>
  <c r="ED15" i="49"/>
  <c r="EC15" i="49"/>
  <c r="EB15" i="49"/>
  <c r="DZ15" i="49"/>
  <c r="DY15" i="49"/>
  <c r="DX15" i="49"/>
  <c r="DW15" i="49"/>
  <c r="DV15" i="49"/>
  <c r="DU15" i="49"/>
  <c r="DT15" i="49"/>
  <c r="DS15" i="49"/>
  <c r="DR15" i="49"/>
  <c r="DQ15" i="49"/>
  <c r="DP15" i="49"/>
  <c r="DO15" i="49"/>
  <c r="DN15" i="49"/>
  <c r="DM15" i="49"/>
  <c r="EU14" i="49"/>
  <c r="EU13" i="49"/>
  <c r="EN13" i="49"/>
  <c r="EM13" i="49"/>
  <c r="EL13" i="49"/>
  <c r="EK13" i="49"/>
  <c r="EJ13" i="49"/>
  <c r="EI13" i="49"/>
  <c r="EH13" i="49"/>
  <c r="EG13" i="49"/>
  <c r="EF13" i="49"/>
  <c r="EE13" i="49"/>
  <c r="ED13" i="49"/>
  <c r="EC13" i="49"/>
  <c r="EB13" i="49"/>
  <c r="EA13" i="49"/>
  <c r="DZ13" i="49"/>
  <c r="DY13" i="49"/>
  <c r="DX13" i="49"/>
  <c r="DW13" i="49"/>
  <c r="DV13" i="49"/>
  <c r="DU13" i="49"/>
  <c r="DT13" i="49"/>
  <c r="DS13" i="49"/>
  <c r="DR13" i="49"/>
  <c r="DQ13" i="49"/>
  <c r="DP13" i="49"/>
  <c r="DO13" i="49"/>
  <c r="DN13" i="49"/>
  <c r="DM13" i="49"/>
  <c r="EU12" i="49"/>
  <c r="EN12" i="49"/>
  <c r="EM12" i="49"/>
  <c r="EL12" i="49"/>
  <c r="EK12" i="49"/>
  <c r="EJ12" i="49"/>
  <c r="EI12" i="49"/>
  <c r="EH12" i="49"/>
  <c r="EG12" i="49"/>
  <c r="EF12" i="49"/>
  <c r="EE12" i="49"/>
  <c r="ED12" i="49"/>
  <c r="EC12" i="49"/>
  <c r="EB12" i="49"/>
  <c r="EA12" i="49"/>
  <c r="DZ12" i="49"/>
  <c r="DY12" i="49"/>
  <c r="DX12" i="49"/>
  <c r="DW12" i="49"/>
  <c r="DV12" i="49"/>
  <c r="DU12" i="49"/>
  <c r="DT12" i="49"/>
  <c r="DS12" i="49"/>
  <c r="DR12" i="49"/>
  <c r="DQ12" i="49"/>
  <c r="DP12" i="49"/>
  <c r="DO12" i="49"/>
  <c r="DN12" i="49"/>
  <c r="DM12" i="49"/>
  <c r="EU11" i="49"/>
  <c r="EU10" i="49"/>
  <c r="DW10" i="49"/>
  <c r="DV10" i="49"/>
  <c r="DU10" i="49"/>
  <c r="DT10" i="49"/>
  <c r="DS10" i="49"/>
  <c r="DQ10" i="49"/>
  <c r="DP10" i="49"/>
  <c r="DO10" i="49"/>
  <c r="DN10" i="49"/>
  <c r="DM10" i="49"/>
  <c r="EU9" i="49"/>
  <c r="EN9" i="49"/>
  <c r="EM9" i="49"/>
  <c r="EL9" i="49"/>
  <c r="EK9" i="49"/>
  <c r="EJ9" i="49"/>
  <c r="EI9" i="49"/>
  <c r="EH9" i="49"/>
  <c r="EG9" i="49"/>
  <c r="EF9" i="49"/>
  <c r="EE9" i="49"/>
  <c r="ED9" i="49"/>
  <c r="EC9" i="49"/>
  <c r="EB9" i="49"/>
  <c r="EA9" i="49"/>
  <c r="DZ9" i="49"/>
  <c r="DY9" i="49"/>
  <c r="DX9" i="49"/>
  <c r="DW9" i="49"/>
  <c r="DV9" i="49"/>
  <c r="DU9" i="49"/>
  <c r="DT9" i="49"/>
  <c r="DS9" i="49"/>
  <c r="DR9" i="49"/>
  <c r="DQ9" i="49"/>
  <c r="DP9" i="49"/>
  <c r="DO9" i="49"/>
  <c r="DN9" i="49"/>
  <c r="DM9" i="49"/>
  <c r="EU8" i="49"/>
  <c r="EN8" i="49"/>
  <c r="EM8" i="49"/>
  <c r="EL8" i="49"/>
  <c r="EK8" i="49"/>
  <c r="EJ8" i="49"/>
  <c r="EI8" i="49"/>
  <c r="EH8" i="49"/>
  <c r="EG8" i="49"/>
  <c r="EF8" i="49"/>
  <c r="EE8" i="49"/>
  <c r="ED8" i="49"/>
  <c r="EC8" i="49"/>
  <c r="EB8" i="49"/>
  <c r="EA8" i="49"/>
  <c r="DZ8" i="49"/>
  <c r="DY8" i="49"/>
  <c r="DX8" i="49"/>
  <c r="DW8" i="49"/>
  <c r="DV8" i="49"/>
  <c r="DU8" i="49"/>
  <c r="DT8" i="49"/>
  <c r="DS8" i="49"/>
  <c r="DR8" i="49"/>
  <c r="DQ8" i="49"/>
  <c r="DP8" i="49"/>
  <c r="DO8" i="49"/>
  <c r="DN8" i="49"/>
  <c r="DM8" i="49"/>
  <c r="EU7" i="49"/>
  <c r="EN7" i="49"/>
  <c r="EM7" i="49"/>
  <c r="EL7" i="49"/>
  <c r="EK7" i="49"/>
  <c r="EJ7" i="49"/>
  <c r="EI7" i="49"/>
  <c r="EH7" i="49"/>
  <c r="EG7" i="49"/>
  <c r="EF7" i="49"/>
  <c r="EE7" i="49"/>
  <c r="ED7" i="49"/>
  <c r="EC7" i="49"/>
  <c r="EB7" i="49"/>
  <c r="EA7" i="49"/>
  <c r="DZ7" i="49"/>
  <c r="DY7" i="49"/>
  <c r="DX7" i="49"/>
  <c r="DW7" i="49"/>
  <c r="DV7" i="49"/>
  <c r="DU7" i="49"/>
  <c r="DT7" i="49"/>
  <c r="DS7" i="49"/>
  <c r="DR7" i="49"/>
  <c r="DQ7" i="49"/>
  <c r="DP7" i="49"/>
  <c r="DO7" i="49"/>
  <c r="DN7" i="49"/>
  <c r="DM7" i="49"/>
  <c r="FF22" i="49"/>
  <c r="CI7" i="49"/>
  <c r="CJ7" i="49"/>
  <c r="CK7" i="49"/>
  <c r="CL7" i="49"/>
  <c r="CM7" i="49"/>
  <c r="DK45" i="49"/>
  <c r="DK44" i="49"/>
  <c r="DD44" i="49"/>
  <c r="DC44" i="49"/>
  <c r="DB44" i="49"/>
  <c r="DA44" i="49"/>
  <c r="CZ44" i="49"/>
  <c r="CY44" i="49"/>
  <c r="CX44" i="49"/>
  <c r="CW44" i="49"/>
  <c r="CV44" i="49"/>
  <c r="CU44" i="49"/>
  <c r="CT44" i="49"/>
  <c r="CS44" i="49"/>
  <c r="CR44" i="49"/>
  <c r="CP44" i="49"/>
  <c r="CO44" i="49"/>
  <c r="CN44" i="49"/>
  <c r="CM44" i="49"/>
  <c r="CL44" i="49"/>
  <c r="CK44" i="49"/>
  <c r="CJ44" i="49"/>
  <c r="CI44" i="49"/>
  <c r="CH44" i="49"/>
  <c r="CG44" i="49"/>
  <c r="CF44" i="49"/>
  <c r="CE44" i="49"/>
  <c r="CD44" i="49"/>
  <c r="CC44" i="49"/>
  <c r="DK43" i="49"/>
  <c r="DK42" i="49"/>
  <c r="DC42" i="49"/>
  <c r="DB42" i="49"/>
  <c r="CY42" i="49"/>
  <c r="CX42" i="49"/>
  <c r="CW42" i="49"/>
  <c r="CV42" i="49"/>
  <c r="CU42" i="49"/>
  <c r="CT42" i="49"/>
  <c r="CS42" i="49"/>
  <c r="CR42" i="49"/>
  <c r="CQ42" i="49"/>
  <c r="CP42" i="49"/>
  <c r="CO42" i="49"/>
  <c r="CN42" i="49"/>
  <c r="CM42" i="49"/>
  <c r="CL42" i="49"/>
  <c r="CK42" i="49"/>
  <c r="CJ42" i="49"/>
  <c r="CI42" i="49"/>
  <c r="CH42" i="49"/>
  <c r="CG42" i="49"/>
  <c r="CF42" i="49"/>
  <c r="CE42" i="49"/>
  <c r="CD42" i="49"/>
  <c r="CC42" i="49"/>
  <c r="DK41" i="49"/>
  <c r="DK40" i="49"/>
  <c r="DC40" i="49"/>
  <c r="CZ40" i="49"/>
  <c r="CY40" i="49"/>
  <c r="CX40" i="49"/>
  <c r="CW40" i="49"/>
  <c r="CV40" i="49"/>
  <c r="CU40" i="49"/>
  <c r="CT40" i="49"/>
  <c r="CS40" i="49"/>
  <c r="CR40" i="49"/>
  <c r="CP40" i="49"/>
  <c r="CO40" i="49"/>
  <c r="CN40" i="49"/>
  <c r="CM40" i="49"/>
  <c r="CL40" i="49"/>
  <c r="CK40" i="49"/>
  <c r="CJ40" i="49"/>
  <c r="CI40" i="49"/>
  <c r="CE40" i="49"/>
  <c r="CD40" i="49"/>
  <c r="CC40" i="49"/>
  <c r="DK39" i="49"/>
  <c r="DD39" i="49"/>
  <c r="DC39" i="49"/>
  <c r="DB39" i="49"/>
  <c r="DA39" i="49"/>
  <c r="CZ39" i="49"/>
  <c r="CY39" i="49"/>
  <c r="CX39" i="49"/>
  <c r="CW39" i="49"/>
  <c r="CV39" i="49"/>
  <c r="CU39" i="49"/>
  <c r="CT39" i="49"/>
  <c r="CS39" i="49"/>
  <c r="CR39" i="49"/>
  <c r="CQ39" i="49"/>
  <c r="CP39" i="49"/>
  <c r="CO39" i="49"/>
  <c r="CN39" i="49"/>
  <c r="CM39" i="49"/>
  <c r="CL39" i="49"/>
  <c r="CK39" i="49"/>
  <c r="CJ39" i="49"/>
  <c r="CI39" i="49"/>
  <c r="CH39" i="49"/>
  <c r="CG39" i="49"/>
  <c r="CF39" i="49"/>
  <c r="CE39" i="49"/>
  <c r="CD39" i="49"/>
  <c r="CC39" i="49"/>
  <c r="DK38" i="49"/>
  <c r="DK37" i="49"/>
  <c r="DD37" i="49"/>
  <c r="DC37" i="49"/>
  <c r="DB37" i="49"/>
  <c r="DA37" i="49"/>
  <c r="CZ37" i="49"/>
  <c r="CY37" i="49"/>
  <c r="CX37" i="49"/>
  <c r="CW37" i="49"/>
  <c r="CV37" i="49"/>
  <c r="CU37" i="49"/>
  <c r="CT37" i="49"/>
  <c r="CS37" i="49"/>
  <c r="CR37" i="49"/>
  <c r="CQ37" i="49"/>
  <c r="CP37" i="49"/>
  <c r="CO37" i="49"/>
  <c r="CN37" i="49"/>
  <c r="CM37" i="49"/>
  <c r="CL37" i="49"/>
  <c r="CK37" i="49"/>
  <c r="CJ37" i="49"/>
  <c r="CI37" i="49"/>
  <c r="CH37" i="49"/>
  <c r="CG37" i="49"/>
  <c r="CF37" i="49"/>
  <c r="CE37" i="49"/>
  <c r="CD37" i="49"/>
  <c r="CC37" i="49"/>
  <c r="DK36" i="49"/>
  <c r="DK35" i="49"/>
  <c r="DD35" i="49"/>
  <c r="DC35" i="49"/>
  <c r="DB35" i="49"/>
  <c r="DA35" i="49"/>
  <c r="CZ35" i="49"/>
  <c r="CY35" i="49"/>
  <c r="CX35" i="49"/>
  <c r="CW35" i="49"/>
  <c r="CV35" i="49"/>
  <c r="CU35" i="49"/>
  <c r="CT35" i="49"/>
  <c r="CS35" i="49"/>
  <c r="CR35" i="49"/>
  <c r="CQ35" i="49"/>
  <c r="CP35" i="49"/>
  <c r="CO35" i="49"/>
  <c r="CN35" i="49"/>
  <c r="CM35" i="49"/>
  <c r="CL35" i="49"/>
  <c r="CK35" i="49"/>
  <c r="CJ35" i="49"/>
  <c r="CI35" i="49"/>
  <c r="CH35" i="49"/>
  <c r="CG35" i="49"/>
  <c r="CF35" i="49"/>
  <c r="CE35" i="49"/>
  <c r="CD35" i="49"/>
  <c r="CC35" i="49"/>
  <c r="DK34" i="49"/>
  <c r="DD34" i="49"/>
  <c r="DC34" i="49"/>
  <c r="DB34" i="49"/>
  <c r="DA34" i="49"/>
  <c r="CZ34" i="49"/>
  <c r="CY34" i="49"/>
  <c r="CX34" i="49"/>
  <c r="CW34" i="49"/>
  <c r="CV34" i="49"/>
  <c r="CU34" i="49"/>
  <c r="CT34" i="49"/>
  <c r="CS34" i="49"/>
  <c r="CR34" i="49"/>
  <c r="CQ34" i="49"/>
  <c r="CP34" i="49"/>
  <c r="CO34" i="49"/>
  <c r="CN34" i="49"/>
  <c r="CM34" i="49"/>
  <c r="CL34" i="49"/>
  <c r="CK34" i="49"/>
  <c r="CJ34" i="49"/>
  <c r="CI34" i="49"/>
  <c r="CH34" i="49"/>
  <c r="CG34" i="49"/>
  <c r="CF34" i="49"/>
  <c r="CE34" i="49"/>
  <c r="CD34" i="49"/>
  <c r="CC34" i="49"/>
  <c r="DK33" i="49"/>
  <c r="DD33" i="49"/>
  <c r="DC33" i="49"/>
  <c r="DB33" i="49"/>
  <c r="DA33" i="49"/>
  <c r="CZ33" i="49"/>
  <c r="CY33" i="49"/>
  <c r="CX33" i="49"/>
  <c r="CW33" i="49"/>
  <c r="CV33" i="49"/>
  <c r="CU33" i="49"/>
  <c r="CT33" i="49"/>
  <c r="CS33" i="49"/>
  <c r="CR33" i="49"/>
  <c r="CQ33" i="49"/>
  <c r="CP33" i="49"/>
  <c r="CO33" i="49"/>
  <c r="CN33" i="49"/>
  <c r="CM33" i="49"/>
  <c r="CL33" i="49"/>
  <c r="CK33" i="49"/>
  <c r="CJ33" i="49"/>
  <c r="CI33" i="49"/>
  <c r="CH33" i="49"/>
  <c r="CG33" i="49"/>
  <c r="CF33" i="49"/>
  <c r="CE33" i="49"/>
  <c r="CD33" i="49"/>
  <c r="CC33" i="49"/>
  <c r="DK32" i="49"/>
  <c r="DC32" i="49"/>
  <c r="CY32" i="49"/>
  <c r="CX32" i="49"/>
  <c r="CW32" i="49"/>
  <c r="CV32" i="49"/>
  <c r="CU32" i="49"/>
  <c r="CT32" i="49"/>
  <c r="CS32" i="49"/>
  <c r="CR32" i="49"/>
  <c r="CQ32" i="49"/>
  <c r="CP32" i="49"/>
  <c r="CO32" i="49"/>
  <c r="CN32" i="49"/>
  <c r="CM32" i="49"/>
  <c r="CL32" i="49"/>
  <c r="CK32" i="49"/>
  <c r="CJ32" i="49"/>
  <c r="CI32" i="49"/>
  <c r="CH32" i="49"/>
  <c r="CG32" i="49"/>
  <c r="CF32" i="49"/>
  <c r="CE32" i="49"/>
  <c r="CD32" i="49"/>
  <c r="CC32" i="49"/>
  <c r="DK31" i="49"/>
  <c r="DK30" i="49"/>
  <c r="DK29" i="49"/>
  <c r="DK28" i="49"/>
  <c r="DK27" i="49"/>
  <c r="DD27" i="49"/>
  <c r="DC27" i="49"/>
  <c r="DB27" i="49"/>
  <c r="DA27" i="49"/>
  <c r="CZ27" i="49"/>
  <c r="CY27" i="49"/>
  <c r="CX27" i="49"/>
  <c r="CW27" i="49"/>
  <c r="CV27" i="49"/>
  <c r="CU27" i="49"/>
  <c r="CT27" i="49"/>
  <c r="CS27" i="49"/>
  <c r="CR27" i="49"/>
  <c r="CQ27" i="49"/>
  <c r="CP27" i="49"/>
  <c r="CO27" i="49"/>
  <c r="CN27" i="49"/>
  <c r="CM27" i="49"/>
  <c r="CL27" i="49"/>
  <c r="CK27" i="49"/>
  <c r="CJ27" i="49"/>
  <c r="CI27" i="49"/>
  <c r="CH27" i="49"/>
  <c r="CG27" i="49"/>
  <c r="CF27" i="49"/>
  <c r="CE27" i="49"/>
  <c r="CD27" i="49"/>
  <c r="CC27" i="49"/>
  <c r="DK26" i="49"/>
  <c r="DK25" i="49"/>
  <c r="DD25" i="49"/>
  <c r="DC25" i="49"/>
  <c r="DB25" i="49"/>
  <c r="DA25" i="49"/>
  <c r="CZ25" i="49"/>
  <c r="CY25" i="49"/>
  <c r="CX25" i="49"/>
  <c r="CW25" i="49"/>
  <c r="CV25" i="49"/>
  <c r="CU25" i="49"/>
  <c r="CT25" i="49"/>
  <c r="CS25" i="49"/>
  <c r="CR25" i="49"/>
  <c r="CQ25" i="49"/>
  <c r="CP25" i="49"/>
  <c r="CO25" i="49"/>
  <c r="CN25" i="49"/>
  <c r="CM25" i="49"/>
  <c r="CL25" i="49"/>
  <c r="CK25" i="49"/>
  <c r="CJ25" i="49"/>
  <c r="CI25" i="49"/>
  <c r="CH25" i="49"/>
  <c r="CG25" i="49"/>
  <c r="CF25" i="49"/>
  <c r="CE25" i="49"/>
  <c r="CD25" i="49"/>
  <c r="CC25" i="49"/>
  <c r="DK24" i="49"/>
  <c r="DD24" i="49"/>
  <c r="DC24" i="49"/>
  <c r="DB24" i="49"/>
  <c r="CZ24" i="49"/>
  <c r="CY24" i="49"/>
  <c r="CX24" i="49"/>
  <c r="CW24" i="49"/>
  <c r="CV24" i="49"/>
  <c r="CU24" i="49"/>
  <c r="CT24" i="49"/>
  <c r="CS24" i="49"/>
  <c r="CR24" i="49"/>
  <c r="CP24" i="49"/>
  <c r="CO24" i="49"/>
  <c r="CN24" i="49"/>
  <c r="CM24" i="49"/>
  <c r="CL24" i="49"/>
  <c r="CK24" i="49"/>
  <c r="CJ24" i="49"/>
  <c r="CI24" i="49"/>
  <c r="CH24" i="49"/>
  <c r="CG24" i="49"/>
  <c r="CF24" i="49"/>
  <c r="CE24" i="49"/>
  <c r="CD24" i="49"/>
  <c r="CC24" i="49"/>
  <c r="DK23" i="49"/>
  <c r="DD23" i="49"/>
  <c r="DC23" i="49"/>
  <c r="DB23" i="49"/>
  <c r="DA23" i="49"/>
  <c r="CZ23" i="49"/>
  <c r="CY23" i="49"/>
  <c r="CX23" i="49"/>
  <c r="CW23" i="49"/>
  <c r="CV23" i="49"/>
  <c r="CU23" i="49"/>
  <c r="CT23" i="49"/>
  <c r="CS23" i="49"/>
  <c r="CR23" i="49"/>
  <c r="CQ23" i="49"/>
  <c r="CP23" i="49"/>
  <c r="CO23" i="49"/>
  <c r="CN23" i="49"/>
  <c r="CM23" i="49"/>
  <c r="CL23" i="49"/>
  <c r="CK23" i="49"/>
  <c r="CJ23" i="49"/>
  <c r="CI23" i="49"/>
  <c r="CH23" i="49"/>
  <c r="CG23" i="49"/>
  <c r="CF23" i="49"/>
  <c r="CE23" i="49"/>
  <c r="CD23" i="49"/>
  <c r="CC23" i="49"/>
  <c r="DK22" i="49"/>
  <c r="DD22" i="49"/>
  <c r="DC22" i="49"/>
  <c r="DB22" i="49"/>
  <c r="DA22" i="49"/>
  <c r="CZ22" i="49"/>
  <c r="CY22" i="49"/>
  <c r="CX22" i="49"/>
  <c r="CW22" i="49"/>
  <c r="CV22" i="49"/>
  <c r="CU22" i="49"/>
  <c r="CT22" i="49"/>
  <c r="CS22" i="49"/>
  <c r="CR22" i="49"/>
  <c r="CQ22" i="49"/>
  <c r="CP22" i="49"/>
  <c r="CO22" i="49"/>
  <c r="CN22" i="49"/>
  <c r="CM22" i="49"/>
  <c r="CL22" i="49"/>
  <c r="CK22" i="49"/>
  <c r="CJ22" i="49"/>
  <c r="CI22" i="49"/>
  <c r="CH22" i="49"/>
  <c r="CG22" i="49"/>
  <c r="CF22" i="49"/>
  <c r="CE22" i="49"/>
  <c r="CD22" i="49"/>
  <c r="CC22" i="49"/>
  <c r="DK21" i="49"/>
  <c r="DD21" i="49"/>
  <c r="DC21" i="49"/>
  <c r="DB21" i="49"/>
  <c r="DA21" i="49"/>
  <c r="CZ21" i="49"/>
  <c r="CY21" i="49"/>
  <c r="CX21" i="49"/>
  <c r="CW21" i="49"/>
  <c r="CV21" i="49"/>
  <c r="CU21" i="49"/>
  <c r="CT21" i="49"/>
  <c r="CS21" i="49"/>
  <c r="CR21" i="49"/>
  <c r="CQ21" i="49"/>
  <c r="CP21" i="49"/>
  <c r="CO21" i="49"/>
  <c r="CN21" i="49"/>
  <c r="CM21" i="49"/>
  <c r="CL21" i="49"/>
  <c r="CK21" i="49"/>
  <c r="CJ21" i="49"/>
  <c r="CI21" i="49"/>
  <c r="CH21" i="49"/>
  <c r="CG21" i="49"/>
  <c r="CF21" i="49"/>
  <c r="CE21" i="49"/>
  <c r="CD21" i="49"/>
  <c r="CC21" i="49"/>
  <c r="DK20" i="49"/>
  <c r="DC20" i="49"/>
  <c r="DA20" i="49"/>
  <c r="CZ20" i="49"/>
  <c r="CY20" i="49"/>
  <c r="CX20" i="49"/>
  <c r="CW20" i="49"/>
  <c r="CV20" i="49"/>
  <c r="CU20" i="49"/>
  <c r="CT20" i="49"/>
  <c r="CS20" i="49"/>
  <c r="CR20" i="49"/>
  <c r="CQ20" i="49"/>
  <c r="CP20" i="49"/>
  <c r="CO20" i="49"/>
  <c r="CN20" i="49"/>
  <c r="CM20" i="49"/>
  <c r="CL20" i="49"/>
  <c r="CK20" i="49"/>
  <c r="CJ20" i="49"/>
  <c r="CI20" i="49"/>
  <c r="CH20" i="49"/>
  <c r="CG20" i="49"/>
  <c r="CF20" i="49"/>
  <c r="CE20" i="49"/>
  <c r="CD20" i="49"/>
  <c r="CC20" i="49"/>
  <c r="DK19" i="49"/>
  <c r="DD19" i="49"/>
  <c r="DC19" i="49"/>
  <c r="DB19" i="49"/>
  <c r="DA19" i="49"/>
  <c r="CZ19" i="49"/>
  <c r="CY19" i="49"/>
  <c r="CX19" i="49"/>
  <c r="CW19" i="49"/>
  <c r="CV19" i="49"/>
  <c r="CU19" i="49"/>
  <c r="CT19" i="49"/>
  <c r="CS19" i="49"/>
  <c r="CR19" i="49"/>
  <c r="CQ19" i="49"/>
  <c r="CP19" i="49"/>
  <c r="CO19" i="49"/>
  <c r="CN19" i="49"/>
  <c r="CM19" i="49"/>
  <c r="CL19" i="49"/>
  <c r="CK19" i="49"/>
  <c r="CJ19" i="49"/>
  <c r="CI19" i="49"/>
  <c r="CH19" i="49"/>
  <c r="CG19" i="49"/>
  <c r="CF19" i="49"/>
  <c r="CE19" i="49"/>
  <c r="CD19" i="49"/>
  <c r="CC19" i="49"/>
  <c r="DK18" i="49"/>
  <c r="DK17" i="49"/>
  <c r="DD17" i="49"/>
  <c r="DC17" i="49"/>
  <c r="DB17" i="49"/>
  <c r="DA17" i="49"/>
  <c r="CZ17" i="49"/>
  <c r="CY17" i="49"/>
  <c r="CX17" i="49"/>
  <c r="CW17" i="49"/>
  <c r="CV17" i="49"/>
  <c r="CU17" i="49"/>
  <c r="CT17" i="49"/>
  <c r="CS17" i="49"/>
  <c r="CR17" i="49"/>
  <c r="CQ17" i="49"/>
  <c r="CP17" i="49"/>
  <c r="CO17" i="49"/>
  <c r="CN17" i="49"/>
  <c r="CM17" i="49"/>
  <c r="CL17" i="49"/>
  <c r="CK17" i="49"/>
  <c r="CJ17" i="49"/>
  <c r="CI17" i="49"/>
  <c r="CH17" i="49"/>
  <c r="CG17" i="49"/>
  <c r="CF17" i="49"/>
  <c r="CE17" i="49"/>
  <c r="CD17" i="49"/>
  <c r="CC17" i="49"/>
  <c r="DK16" i="49"/>
  <c r="DD16" i="49"/>
  <c r="DC16" i="49"/>
  <c r="DB16" i="49"/>
  <c r="DA16" i="49"/>
  <c r="CZ16" i="49"/>
  <c r="CY16" i="49"/>
  <c r="CX16" i="49"/>
  <c r="CW16" i="49"/>
  <c r="CV16" i="49"/>
  <c r="CU16" i="49"/>
  <c r="CT16" i="49"/>
  <c r="CS16" i="49"/>
  <c r="CR16" i="49"/>
  <c r="CQ16" i="49"/>
  <c r="CP16" i="49"/>
  <c r="CO16" i="49"/>
  <c r="CN16" i="49"/>
  <c r="CM16" i="49"/>
  <c r="CL16" i="49"/>
  <c r="CK16" i="49"/>
  <c r="CJ16" i="49"/>
  <c r="CI16" i="49"/>
  <c r="CH16" i="49"/>
  <c r="CG16" i="49"/>
  <c r="CF16" i="49"/>
  <c r="CE16" i="49"/>
  <c r="CD16" i="49"/>
  <c r="CC16" i="49"/>
  <c r="DK15" i="49"/>
  <c r="DD15" i="49"/>
  <c r="DC15" i="49"/>
  <c r="DB15" i="49"/>
  <c r="DA15" i="49"/>
  <c r="CZ15" i="49"/>
  <c r="CY15" i="49"/>
  <c r="CX15" i="49"/>
  <c r="CW15" i="49"/>
  <c r="CV15" i="49"/>
  <c r="CU15" i="49"/>
  <c r="CT15" i="49"/>
  <c r="CS15" i="49"/>
  <c r="CR15" i="49"/>
  <c r="CQ15" i="49"/>
  <c r="CP15" i="49"/>
  <c r="CO15" i="49"/>
  <c r="CN15" i="49"/>
  <c r="CM15" i="49"/>
  <c r="CL15" i="49"/>
  <c r="CK15" i="49"/>
  <c r="CJ15" i="49"/>
  <c r="CI15" i="49"/>
  <c r="CH15" i="49"/>
  <c r="CG15" i="49"/>
  <c r="CF15" i="49"/>
  <c r="CE15" i="49"/>
  <c r="CD15" i="49"/>
  <c r="CC15" i="49"/>
  <c r="DK14" i="49"/>
  <c r="DD14" i="49"/>
  <c r="DC14" i="49"/>
  <c r="DA14" i="49"/>
  <c r="CZ14" i="49"/>
  <c r="CY14" i="49"/>
  <c r="CX14" i="49"/>
  <c r="CW14" i="49"/>
  <c r="CV14" i="49"/>
  <c r="CU14" i="49"/>
  <c r="CT14" i="49"/>
  <c r="CS14" i="49"/>
  <c r="CR14" i="49"/>
  <c r="CQ14" i="49"/>
  <c r="CP14" i="49"/>
  <c r="CO14" i="49"/>
  <c r="CN14" i="49"/>
  <c r="CM14" i="49"/>
  <c r="CL14" i="49"/>
  <c r="CK14" i="49"/>
  <c r="CJ14" i="49"/>
  <c r="CI14" i="49"/>
  <c r="CH14" i="49"/>
  <c r="CG14" i="49"/>
  <c r="CF14" i="49"/>
  <c r="CE14" i="49"/>
  <c r="CD14" i="49"/>
  <c r="CC14" i="49"/>
  <c r="DK13" i="49"/>
  <c r="DK12" i="49"/>
  <c r="DD12" i="49"/>
  <c r="DC12" i="49"/>
  <c r="DB12" i="49"/>
  <c r="DA12" i="49"/>
  <c r="CZ12" i="49"/>
  <c r="CY12" i="49"/>
  <c r="CX12" i="49"/>
  <c r="CW12" i="49"/>
  <c r="CV12" i="49"/>
  <c r="CU12" i="49"/>
  <c r="CT12" i="49"/>
  <c r="CS12" i="49"/>
  <c r="CR12" i="49"/>
  <c r="CQ12" i="49"/>
  <c r="CP12" i="49"/>
  <c r="CO12" i="49"/>
  <c r="CN12" i="49"/>
  <c r="CM12" i="49"/>
  <c r="CL12" i="49"/>
  <c r="CK12" i="49"/>
  <c r="CJ12" i="49"/>
  <c r="CI12" i="49"/>
  <c r="CH12" i="49"/>
  <c r="CG12" i="49"/>
  <c r="CF12" i="49"/>
  <c r="CE12" i="49"/>
  <c r="CD12" i="49"/>
  <c r="CC12" i="49"/>
  <c r="DK11" i="49"/>
  <c r="DK10" i="49"/>
  <c r="DK9" i="49"/>
  <c r="DD9" i="49"/>
  <c r="DC9" i="49"/>
  <c r="DB9" i="49"/>
  <c r="DA9" i="49"/>
  <c r="CZ9" i="49"/>
  <c r="CY9" i="49"/>
  <c r="CX9" i="49"/>
  <c r="CW9" i="49"/>
  <c r="CV9" i="49"/>
  <c r="CU9" i="49"/>
  <c r="CT9" i="49"/>
  <c r="CS9" i="49"/>
  <c r="CR9" i="49"/>
  <c r="CQ9" i="49"/>
  <c r="CP9" i="49"/>
  <c r="CO9" i="49"/>
  <c r="CN9" i="49"/>
  <c r="CM9" i="49"/>
  <c r="CL9" i="49"/>
  <c r="CK9" i="49"/>
  <c r="CJ9" i="49"/>
  <c r="CI9" i="49"/>
  <c r="CH9" i="49"/>
  <c r="CG9" i="49"/>
  <c r="CF9" i="49"/>
  <c r="CE9" i="49"/>
  <c r="CD9" i="49"/>
  <c r="CC9" i="49"/>
  <c r="DK8" i="49"/>
  <c r="DD8" i="49"/>
  <c r="DC8" i="49"/>
  <c r="DB8" i="49"/>
  <c r="DA8" i="49"/>
  <c r="CZ8" i="49"/>
  <c r="CY8" i="49"/>
  <c r="CX8" i="49"/>
  <c r="CW8" i="49"/>
  <c r="CV8" i="49"/>
  <c r="CU8" i="49"/>
  <c r="CT8" i="49"/>
  <c r="CS8" i="49"/>
  <c r="CR8" i="49"/>
  <c r="CQ8" i="49"/>
  <c r="CP8" i="49"/>
  <c r="CO8" i="49"/>
  <c r="CN8" i="49"/>
  <c r="CM8" i="49"/>
  <c r="CL8" i="49"/>
  <c r="CK8" i="49"/>
  <c r="CJ8" i="49"/>
  <c r="CI8" i="49"/>
  <c r="CH8" i="49"/>
  <c r="CG8" i="49"/>
  <c r="CF8" i="49"/>
  <c r="CE8" i="49"/>
  <c r="CD8" i="49"/>
  <c r="CC8" i="49"/>
  <c r="DK7" i="49"/>
  <c r="DD7" i="49"/>
  <c r="DC7" i="49"/>
  <c r="DB7" i="49"/>
  <c r="DA7" i="49"/>
  <c r="CZ7" i="49"/>
  <c r="CY7" i="49"/>
  <c r="CX7" i="49"/>
  <c r="CW7" i="49"/>
  <c r="CV7" i="49"/>
  <c r="CU7" i="49"/>
  <c r="CT7" i="49"/>
  <c r="CS7" i="49"/>
  <c r="CR7" i="49"/>
  <c r="CQ7" i="49"/>
  <c r="CP7" i="49"/>
  <c r="CO7" i="49"/>
  <c r="CN7" i="49"/>
  <c r="CH7" i="49"/>
  <c r="CG7" i="49"/>
  <c r="CF7" i="49"/>
  <c r="CE7" i="49"/>
  <c r="CD7" i="49"/>
  <c r="CC7" i="49"/>
  <c r="AS37" i="49"/>
  <c r="AT37" i="49"/>
  <c r="AU37" i="49"/>
  <c r="AV37" i="49"/>
  <c r="AW37" i="49"/>
  <c r="AX37" i="49"/>
  <c r="AY37" i="49"/>
  <c r="AZ37" i="49"/>
  <c r="BA37" i="49"/>
  <c r="BB37" i="49"/>
  <c r="BC37" i="49"/>
  <c r="BD37" i="49"/>
  <c r="BE37" i="49"/>
  <c r="BF37" i="49"/>
  <c r="BG37" i="49"/>
  <c r="BH37" i="49"/>
  <c r="BI37" i="49"/>
  <c r="BJ37" i="49"/>
  <c r="BK37" i="49"/>
  <c r="BL37" i="49"/>
  <c r="BM37" i="49"/>
  <c r="BN37" i="49"/>
  <c r="BO37" i="49"/>
  <c r="BP37" i="49"/>
  <c r="BQ37" i="49"/>
  <c r="BR37" i="49"/>
  <c r="BS37" i="49"/>
  <c r="BT37" i="49"/>
  <c r="CA37" i="49"/>
  <c r="CA45" i="49"/>
  <c r="CA44" i="49"/>
  <c r="CA43" i="49"/>
  <c r="CA42" i="49"/>
  <c r="CA41" i="49"/>
  <c r="CA40" i="49"/>
  <c r="CA39" i="49"/>
  <c r="CA38" i="49"/>
  <c r="CA36" i="49"/>
  <c r="CA35" i="49"/>
  <c r="CA34" i="49"/>
  <c r="CA33" i="49"/>
  <c r="CA32" i="49"/>
  <c r="CA31" i="49"/>
  <c r="CA30" i="49"/>
  <c r="CA29" i="49"/>
  <c r="CA28" i="49"/>
  <c r="CA27" i="49"/>
  <c r="CA26" i="49"/>
  <c r="CA25" i="49"/>
  <c r="CA24" i="49"/>
  <c r="CA23" i="49"/>
  <c r="CA22" i="49"/>
  <c r="CA21" i="49"/>
  <c r="CA20" i="49"/>
  <c r="CA19" i="49"/>
  <c r="CA18" i="49"/>
  <c r="CA17" i="49"/>
  <c r="CA16" i="49"/>
  <c r="CA15" i="49"/>
  <c r="CA14" i="49"/>
  <c r="CA13" i="49"/>
  <c r="CA12" i="49"/>
  <c r="CA11" i="49"/>
  <c r="CA9" i="49"/>
  <c r="CA8" i="49"/>
  <c r="CA7" i="49"/>
  <c r="EZ32" i="49" l="1"/>
  <c r="EZ40" i="49"/>
  <c r="EZ35" i="49"/>
  <c r="EZ39" i="49"/>
  <c r="FD17" i="49"/>
  <c r="FF23" i="49"/>
  <c r="FD24" i="49"/>
  <c r="EZ42" i="49"/>
  <c r="FH42" i="49"/>
  <c r="EY40" i="49"/>
  <c r="FF15" i="49"/>
  <c r="FF19" i="49"/>
  <c r="EU46" i="49"/>
  <c r="FF9" i="49"/>
  <c r="DK46" i="49"/>
  <c r="EZ25" i="49"/>
  <c r="FB25" i="49"/>
  <c r="FD25" i="49"/>
  <c r="FF25" i="49"/>
  <c r="FB32" i="49"/>
  <c r="FD32" i="49"/>
  <c r="FB35" i="49"/>
  <c r="FD35" i="49"/>
  <c r="FB37" i="49"/>
  <c r="FD37" i="49"/>
  <c r="FF37" i="49"/>
  <c r="FB39" i="49"/>
  <c r="FD39" i="49"/>
  <c r="FB40" i="49"/>
  <c r="FD40" i="49"/>
  <c r="FB42" i="49"/>
  <c r="FD42" i="49"/>
  <c r="FF42" i="49"/>
  <c r="EZ45" i="49"/>
  <c r="FB45" i="49"/>
  <c r="FD45" i="49"/>
  <c r="FB12" i="49"/>
  <c r="FD12" i="49"/>
  <c r="EZ17" i="49"/>
  <c r="ER19" i="49"/>
  <c r="FB22" i="49"/>
  <c r="FD22" i="49"/>
  <c r="EZ24" i="49"/>
  <c r="FE7" i="49"/>
  <c r="EY14" i="49"/>
  <c r="FA15" i="49"/>
  <c r="FE15" i="49"/>
  <c r="EY22" i="49"/>
  <c r="FE35" i="49"/>
  <c r="FE39" i="49"/>
  <c r="EZ12" i="49"/>
  <c r="EP17" i="49"/>
  <c r="EO35" i="49"/>
  <c r="FA19" i="49"/>
  <c r="FC22" i="49"/>
  <c r="FA23" i="49"/>
  <c r="EY34" i="49"/>
  <c r="FC34" i="49"/>
  <c r="FA35" i="49"/>
  <c r="EY42" i="49"/>
  <c r="EZ8" i="49"/>
  <c r="FH35" i="49"/>
  <c r="FH39" i="49"/>
  <c r="FE8" i="49"/>
  <c r="FE12" i="49"/>
  <c r="FE16" i="49"/>
  <c r="FE20" i="49"/>
  <c r="FE24" i="49"/>
  <c r="FE32" i="49"/>
  <c r="ER35" i="49"/>
  <c r="EQ42" i="49"/>
  <c r="ER8" i="49"/>
  <c r="FH24" i="49"/>
  <c r="FH32" i="49"/>
  <c r="FH40" i="49"/>
  <c r="FH17" i="49"/>
  <c r="FH25" i="49"/>
  <c r="FH37" i="49"/>
  <c r="FH45" i="49"/>
  <c r="FH22" i="49"/>
  <c r="FG21" i="49"/>
  <c r="FG9" i="49"/>
  <c r="FG33" i="49"/>
  <c r="FG8" i="49"/>
  <c r="EY9" i="49"/>
  <c r="FC9" i="49"/>
  <c r="FG12" i="49"/>
  <c r="FA14" i="49"/>
  <c r="FE14" i="49"/>
  <c r="FG16" i="49"/>
  <c r="EY17" i="49"/>
  <c r="FC17" i="49"/>
  <c r="EY21" i="49"/>
  <c r="FC21" i="49"/>
  <c r="FA22" i="49"/>
  <c r="FE22" i="49"/>
  <c r="EY33" i="49"/>
  <c r="EY37" i="49"/>
  <c r="FC37" i="49"/>
  <c r="FG40" i="49"/>
  <c r="FA42" i="49"/>
  <c r="FC42" i="49"/>
  <c r="FE42" i="49"/>
  <c r="FC44" i="49"/>
  <c r="FG44" i="49"/>
  <c r="EQ12" i="49"/>
  <c r="ES22" i="49"/>
  <c r="ER23" i="49"/>
  <c r="ER32" i="49"/>
  <c r="EQ39" i="49"/>
  <c r="EP40" i="49"/>
  <c r="EQ40" i="49"/>
  <c r="ER40" i="49"/>
  <c r="FA8" i="49"/>
  <c r="FA12" i="49"/>
  <c r="FG14" i="49"/>
  <c r="EY15" i="49"/>
  <c r="FC15" i="49"/>
  <c r="FA16" i="49"/>
  <c r="EY19" i="49"/>
  <c r="FC19" i="49"/>
  <c r="FA20" i="49"/>
  <c r="FG22" i="49"/>
  <c r="EY23" i="49"/>
  <c r="FC23" i="49"/>
  <c r="FA24" i="49"/>
  <c r="EY27" i="49"/>
  <c r="FC27" i="49"/>
  <c r="FG34" i="49"/>
  <c r="EY35" i="49"/>
  <c r="FC35" i="49"/>
  <c r="EY39" i="49"/>
  <c r="FC39" i="49"/>
  <c r="FG42" i="49"/>
  <c r="FA7" i="49"/>
  <c r="FD7" i="49"/>
  <c r="FF7" i="49"/>
  <c r="FD8" i="49"/>
  <c r="FH8" i="49"/>
  <c r="FB9" i="49"/>
  <c r="FH9" i="49"/>
  <c r="EZ15" i="49"/>
  <c r="EO16" i="49"/>
  <c r="EQ16" i="49"/>
  <c r="ES16" i="49"/>
  <c r="EQ24" i="49"/>
  <c r="ES35" i="49"/>
  <c r="FC7" i="49"/>
  <c r="EY7" i="49"/>
  <c r="FG7" i="49"/>
  <c r="EY8" i="49"/>
  <c r="FC8" i="49"/>
  <c r="FA9" i="49"/>
  <c r="FE9" i="49"/>
  <c r="EY12" i="49"/>
  <c r="FC12" i="49"/>
  <c r="FG15" i="49"/>
  <c r="EY16" i="49"/>
  <c r="FC16" i="49"/>
  <c r="FE17" i="49"/>
  <c r="FG19" i="49"/>
  <c r="EY20" i="49"/>
  <c r="FC20" i="49"/>
  <c r="FE21" i="49"/>
  <c r="FG23" i="49"/>
  <c r="EY24" i="49"/>
  <c r="FA25" i="49"/>
  <c r="FE25" i="49"/>
  <c r="FG27" i="49"/>
  <c r="EY32" i="49"/>
  <c r="FC32" i="49"/>
  <c r="FE33" i="49"/>
  <c r="FG35" i="49"/>
  <c r="FA37" i="49"/>
  <c r="FE37" i="49"/>
  <c r="FG39" i="49"/>
  <c r="FC40" i="49"/>
  <c r="EY44" i="49"/>
  <c r="EP15" i="49"/>
  <c r="EP19" i="49"/>
  <c r="EP22" i="49"/>
  <c r="ER22" i="49"/>
  <c r="EO32" i="49"/>
  <c r="ES32" i="49"/>
  <c r="EP45" i="49"/>
  <c r="FG20" i="49"/>
  <c r="FG24" i="49"/>
  <c r="EY25" i="49"/>
  <c r="FC25" i="49"/>
  <c r="FA33" i="49"/>
  <c r="FA40" i="49"/>
  <c r="FE40" i="49"/>
  <c r="FA44" i="49"/>
  <c r="FE44" i="49"/>
  <c r="FC14" i="49"/>
  <c r="FG17" i="49"/>
  <c r="FE19" i="49"/>
  <c r="FE23" i="49"/>
  <c r="FG25" i="49"/>
  <c r="FA27" i="49"/>
  <c r="FE27" i="49"/>
  <c r="DE32" i="49"/>
  <c r="DI32" i="49"/>
  <c r="DF33" i="49"/>
  <c r="DG33" i="49"/>
  <c r="DH33" i="49"/>
  <c r="DF34" i="49"/>
  <c r="FA34" i="49"/>
  <c r="DH34" i="49"/>
  <c r="FE34" i="49"/>
  <c r="DF35" i="49"/>
  <c r="DF37" i="49"/>
  <c r="FG32" i="49"/>
  <c r="FC33" i="49"/>
  <c r="FA17" i="49"/>
  <c r="FA21" i="49"/>
  <c r="FC24" i="49"/>
  <c r="FA32" i="49"/>
  <c r="FG37" i="49"/>
  <c r="FA39" i="49"/>
  <c r="FF8" i="49"/>
  <c r="FB7" i="49"/>
  <c r="FH7" i="49"/>
  <c r="EO12" i="49"/>
  <c r="ES12" i="49"/>
  <c r="ER15" i="49"/>
  <c r="FB17" i="49"/>
  <c r="EQ17" i="49"/>
  <c r="ER17" i="49"/>
  <c r="EO19" i="49"/>
  <c r="ES19" i="49"/>
  <c r="EZ20" i="49"/>
  <c r="FD20" i="49"/>
  <c r="FH20" i="49"/>
  <c r="EZ23" i="49"/>
  <c r="FB23" i="49"/>
  <c r="FD23" i="49"/>
  <c r="FH23" i="49"/>
  <c r="EO24" i="49"/>
  <c r="ES24" i="49"/>
  <c r="EP25" i="49"/>
  <c r="EZ28" i="49"/>
  <c r="FD28" i="49"/>
  <c r="FH28" i="49"/>
  <c r="EP35" i="49"/>
  <c r="EP37" i="49"/>
  <c r="EO39" i="49"/>
  <c r="ES39" i="49"/>
  <c r="EO42" i="49"/>
  <c r="ES42" i="49"/>
  <c r="EQ45" i="49"/>
  <c r="ER45" i="49"/>
  <c r="EO8" i="49"/>
  <c r="FB8" i="49"/>
  <c r="EQ8" i="49"/>
  <c r="ES8" i="49"/>
  <c r="EZ9" i="49"/>
  <c r="EP9" i="49"/>
  <c r="EQ9" i="49"/>
  <c r="ER9" i="49"/>
  <c r="EZ13" i="49"/>
  <c r="FF13" i="49"/>
  <c r="FH13" i="49"/>
  <c r="EO15" i="49"/>
  <c r="ES15" i="49"/>
  <c r="EZ16" i="49"/>
  <c r="FD16" i="49"/>
  <c r="FH16" i="49"/>
  <c r="EZ19" i="49"/>
  <c r="FB19" i="49"/>
  <c r="FD19" i="49"/>
  <c r="FH19" i="49"/>
  <c r="EO22" i="49"/>
  <c r="EQ22" i="49"/>
  <c r="EQ25" i="49"/>
  <c r="ER25" i="49"/>
  <c r="EP32" i="49"/>
  <c r="EQ32" i="49"/>
  <c r="EQ37" i="49"/>
  <c r="ER37" i="49"/>
  <c r="EP39" i="49"/>
  <c r="EO40" i="49"/>
  <c r="ES40" i="49"/>
  <c r="EO45" i="49"/>
  <c r="ES45" i="49"/>
  <c r="EP12" i="49"/>
  <c r="FH12" i="49"/>
  <c r="FB15" i="49"/>
  <c r="FD15" i="49"/>
  <c r="FH15" i="49"/>
  <c r="EQ23" i="49"/>
  <c r="EP24" i="49"/>
  <c r="ER24" i="49"/>
  <c r="EZ29" i="49"/>
  <c r="FB29" i="49"/>
  <c r="FH29" i="49"/>
  <c r="EQ35" i="49"/>
  <c r="EO37" i="49"/>
  <c r="ES37" i="49"/>
  <c r="ER39" i="49"/>
  <c r="EP42" i="49"/>
  <c r="ER42" i="49"/>
  <c r="EP20" i="49"/>
  <c r="FB20" i="49"/>
  <c r="ER20" i="49"/>
  <c r="FF20" i="49"/>
  <c r="EP28" i="49"/>
  <c r="FB28" i="49"/>
  <c r="ER28" i="49"/>
  <c r="FF28" i="49"/>
  <c r="EO29" i="49"/>
  <c r="EQ29" i="49"/>
  <c r="FD29" i="49"/>
  <c r="FF17" i="49"/>
  <c r="FB13" i="49"/>
  <c r="EP13" i="49"/>
  <c r="EQ13" i="49"/>
  <c r="FD13" i="49"/>
  <c r="EP16" i="49"/>
  <c r="FB16" i="49"/>
  <c r="FF16" i="49"/>
  <c r="ER16" i="49"/>
  <c r="EO17" i="49"/>
  <c r="ES17" i="49"/>
  <c r="EO23" i="49"/>
  <c r="ES23" i="49"/>
  <c r="EP23" i="49"/>
  <c r="FF29" i="49"/>
  <c r="ER29" i="49"/>
  <c r="EO10" i="49"/>
  <c r="FD9" i="49"/>
  <c r="EP8" i="49"/>
  <c r="EO9" i="49"/>
  <c r="ES9" i="49"/>
  <c r="EP10" i="49"/>
  <c r="FF12" i="49"/>
  <c r="ER12" i="49"/>
  <c r="EO13" i="49"/>
  <c r="ES13" i="49"/>
  <c r="ER13" i="49"/>
  <c r="EQ19" i="49"/>
  <c r="EO20" i="49"/>
  <c r="ES20" i="49"/>
  <c r="EQ20" i="49"/>
  <c r="EO25" i="49"/>
  <c r="ES25" i="49"/>
  <c r="EO28" i="49"/>
  <c r="ES28" i="49"/>
  <c r="EQ28" i="49"/>
  <c r="EP29" i="49"/>
  <c r="EZ7" i="49"/>
  <c r="DH12" i="49"/>
  <c r="DH32" i="49"/>
  <c r="DF12" i="49"/>
  <c r="DG12" i="49"/>
  <c r="DH35" i="49"/>
  <c r="DH42" i="49"/>
  <c r="BX37" i="49"/>
  <c r="DH17" i="49"/>
  <c r="DH16" i="49"/>
  <c r="DH19" i="49"/>
  <c r="DH23" i="49"/>
  <c r="DG27" i="49"/>
  <c r="DH27" i="49"/>
  <c r="DE44" i="49"/>
  <c r="DI44" i="49"/>
  <c r="DE9" i="49"/>
  <c r="DI9" i="49"/>
  <c r="DE19" i="49"/>
  <c r="DI19" i="49"/>
  <c r="DE23" i="49"/>
  <c r="DI23" i="49"/>
  <c r="DG42" i="49"/>
  <c r="DH8" i="49"/>
  <c r="DF14" i="49"/>
  <c r="DH14" i="49"/>
  <c r="DF15" i="49"/>
  <c r="DE16" i="49"/>
  <c r="DI16" i="49"/>
  <c r="DF17" i="49"/>
  <c r="DG17" i="49"/>
  <c r="DG39" i="49"/>
  <c r="DF40" i="49"/>
  <c r="DG40" i="49"/>
  <c r="DH40" i="49"/>
  <c r="DH44" i="49"/>
  <c r="DF8" i="49"/>
  <c r="DG8" i="49"/>
  <c r="DE17" i="49"/>
  <c r="DI17" i="49"/>
  <c r="DF19" i="49"/>
  <c r="DE20" i="49"/>
  <c r="DI20" i="49"/>
  <c r="DF21" i="49"/>
  <c r="DG21" i="49"/>
  <c r="DH21" i="49"/>
  <c r="DF22" i="49"/>
  <c r="DH22" i="49"/>
  <c r="DF23" i="49"/>
  <c r="DE24" i="49"/>
  <c r="DI24" i="49"/>
  <c r="DF25" i="49"/>
  <c r="DG25" i="49"/>
  <c r="DH25" i="49"/>
  <c r="DE27" i="49"/>
  <c r="DI27" i="49"/>
  <c r="DE33" i="49"/>
  <c r="DI33" i="49"/>
  <c r="DG37" i="49"/>
  <c r="DH37" i="49"/>
  <c r="DE39" i="49"/>
  <c r="DI39" i="49"/>
  <c r="DE42" i="49"/>
  <c r="DI42" i="49"/>
  <c r="DE12" i="49"/>
  <c r="DI12" i="49"/>
  <c r="DE14" i="49"/>
  <c r="DG14" i="49"/>
  <c r="DI14" i="49"/>
  <c r="DG15" i="49"/>
  <c r="DH15" i="49"/>
  <c r="DF16" i="49"/>
  <c r="DG16" i="49"/>
  <c r="DE21" i="49"/>
  <c r="DI21" i="49"/>
  <c r="DE25" i="49"/>
  <c r="DI25" i="49"/>
  <c r="DF27" i="49"/>
  <c r="DF32" i="49"/>
  <c r="DG32" i="49"/>
  <c r="DE34" i="49"/>
  <c r="DG34" i="49"/>
  <c r="DI34" i="49"/>
  <c r="DG35" i="49"/>
  <c r="DE37" i="49"/>
  <c r="DI37" i="49"/>
  <c r="DF39" i="49"/>
  <c r="DE40" i="49"/>
  <c r="DI40" i="49"/>
  <c r="DF44" i="49"/>
  <c r="DE8" i="49"/>
  <c r="DI8" i="49"/>
  <c r="DF9" i="49"/>
  <c r="DG9" i="49"/>
  <c r="DH9" i="49"/>
  <c r="DE15" i="49"/>
  <c r="DI15" i="49"/>
  <c r="DG19" i="49"/>
  <c r="DF20" i="49"/>
  <c r="DG20" i="49"/>
  <c r="DH20" i="49"/>
  <c r="DE22" i="49"/>
  <c r="DG22" i="49"/>
  <c r="DI22" i="49"/>
  <c r="DG23" i="49"/>
  <c r="DF24" i="49"/>
  <c r="DG24" i="49"/>
  <c r="DH24" i="49"/>
  <c r="DE35" i="49"/>
  <c r="DI35" i="49"/>
  <c r="DH39" i="49"/>
  <c r="DF42" i="49"/>
  <c r="BY37" i="49"/>
  <c r="BW37" i="49"/>
  <c r="BV37" i="49"/>
  <c r="BU37" i="49"/>
  <c r="CA46" i="49"/>
  <c r="EX24" i="49" l="1"/>
  <c r="EX40" i="49"/>
  <c r="EW22" i="49"/>
  <c r="EX42" i="49"/>
  <c r="EX45" i="49"/>
  <c r="EX39" i="49"/>
  <c r="EX37" i="49"/>
  <c r="EX32" i="49"/>
  <c r="EX35" i="49"/>
  <c r="EX25" i="49"/>
  <c r="EX17" i="49"/>
  <c r="EW37" i="49"/>
  <c r="EW16" i="49"/>
  <c r="EW42" i="49"/>
  <c r="ET25" i="49"/>
  <c r="EX20" i="49"/>
  <c r="EX22" i="49"/>
  <c r="ET45" i="49"/>
  <c r="EW40" i="49"/>
  <c r="DJ40" i="49"/>
  <c r="EW24" i="49"/>
  <c r="ET20" i="49"/>
  <c r="EX28" i="49"/>
  <c r="ET42" i="49"/>
  <c r="EW44" i="49"/>
  <c r="EW8" i="49"/>
  <c r="ET39" i="49"/>
  <c r="ET32" i="49"/>
  <c r="EW14" i="49"/>
  <c r="ET19" i="49"/>
  <c r="EX9" i="49"/>
  <c r="EW34" i="49"/>
  <c r="EW9" i="49"/>
  <c r="EW7" i="49"/>
  <c r="EW23" i="49"/>
  <c r="ET37" i="49"/>
  <c r="ET40" i="49"/>
  <c r="EX8" i="49"/>
  <c r="EW19" i="49"/>
  <c r="EW21" i="49"/>
  <c r="EX7" i="49"/>
  <c r="ET35" i="49"/>
  <c r="EW17" i="49"/>
  <c r="EW32" i="49"/>
  <c r="EX16" i="49"/>
  <c r="ET12" i="49"/>
  <c r="EW39" i="49"/>
  <c r="EX12" i="49"/>
  <c r="ET8" i="49"/>
  <c r="ET17" i="49"/>
  <c r="EX15" i="49"/>
  <c r="EW33" i="49"/>
  <c r="EW20" i="49"/>
  <c r="EW12" i="49"/>
  <c r="EW35" i="49"/>
  <c r="EW15" i="49"/>
  <c r="ET22" i="49"/>
  <c r="EX19" i="49"/>
  <c r="ET24" i="49"/>
  <c r="EX23" i="49"/>
  <c r="EW25" i="49"/>
  <c r="EX29" i="49"/>
  <c r="ET16" i="49"/>
  <c r="EX13" i="49"/>
  <c r="ET13" i="49"/>
  <c r="ET9" i="49"/>
  <c r="ET23" i="49"/>
  <c r="ET28" i="49"/>
  <c r="DJ19" i="49"/>
  <c r="DJ39" i="49"/>
  <c r="BZ37" i="49"/>
  <c r="DJ24" i="49"/>
  <c r="DJ44" i="49"/>
  <c r="DJ32" i="49"/>
  <c r="DJ16" i="49"/>
  <c r="DJ22" i="49"/>
  <c r="DJ9" i="49"/>
  <c r="DJ14" i="49"/>
  <c r="DJ42" i="49"/>
  <c r="DJ23" i="49"/>
  <c r="DJ20" i="49"/>
  <c r="DJ21" i="49"/>
  <c r="DJ35" i="49"/>
  <c r="DJ27" i="49"/>
  <c r="DJ17" i="49"/>
  <c r="DJ15" i="49"/>
  <c r="DJ37" i="49"/>
  <c r="DJ34" i="49"/>
  <c r="DJ12" i="49"/>
  <c r="DJ8" i="49"/>
  <c r="DJ25" i="49"/>
  <c r="DJ33" i="49"/>
  <c r="BT45" i="49"/>
  <c r="BS45" i="49"/>
  <c r="BR45" i="49"/>
  <c r="BQ45" i="49"/>
  <c r="BP45" i="49"/>
  <c r="BO45" i="49"/>
  <c r="BN45" i="49"/>
  <c r="BM45" i="49"/>
  <c r="BL45" i="49"/>
  <c r="BK45" i="49"/>
  <c r="BJ45" i="49"/>
  <c r="BI45" i="49"/>
  <c r="BH45" i="49"/>
  <c r="BF45" i="49"/>
  <c r="BE45" i="49"/>
  <c r="BD45" i="49"/>
  <c r="BC45" i="49"/>
  <c r="BB45" i="49"/>
  <c r="BA45" i="49"/>
  <c r="AZ45" i="49"/>
  <c r="AY45" i="49"/>
  <c r="AX45" i="49"/>
  <c r="AW45" i="49"/>
  <c r="AV45" i="49"/>
  <c r="AU45" i="49"/>
  <c r="AT45" i="49"/>
  <c r="AS45" i="49"/>
  <c r="BT44" i="49"/>
  <c r="BS44" i="49"/>
  <c r="BR44" i="49"/>
  <c r="BQ44" i="49"/>
  <c r="BP44" i="49"/>
  <c r="BO44" i="49"/>
  <c r="BN44" i="49"/>
  <c r="BM44" i="49"/>
  <c r="BL44" i="49"/>
  <c r="BK44" i="49"/>
  <c r="BJ44" i="49"/>
  <c r="BI44" i="49"/>
  <c r="BH44" i="49"/>
  <c r="BF44" i="49"/>
  <c r="BE44" i="49"/>
  <c r="BD44" i="49"/>
  <c r="BC44" i="49"/>
  <c r="BB44" i="49"/>
  <c r="BA44" i="49"/>
  <c r="AZ44" i="49"/>
  <c r="AY44" i="49"/>
  <c r="AX44" i="49"/>
  <c r="AW44" i="49"/>
  <c r="AV44" i="49"/>
  <c r="AU44" i="49"/>
  <c r="AT44" i="49"/>
  <c r="AS44" i="49"/>
  <c r="BT42" i="49"/>
  <c r="BS42" i="49"/>
  <c r="BR42" i="49"/>
  <c r="BQ42" i="49"/>
  <c r="BP42" i="49"/>
  <c r="BO42" i="49"/>
  <c r="BN42" i="49"/>
  <c r="BM42" i="49"/>
  <c r="BL42" i="49"/>
  <c r="BK42" i="49"/>
  <c r="BJ42" i="49"/>
  <c r="BI42" i="49"/>
  <c r="BH42" i="49"/>
  <c r="BG42" i="49"/>
  <c r="BF42" i="49"/>
  <c r="BE42" i="49"/>
  <c r="BD42" i="49"/>
  <c r="BC42" i="49"/>
  <c r="BB42" i="49"/>
  <c r="BA42" i="49"/>
  <c r="AZ42" i="49"/>
  <c r="AY42" i="49"/>
  <c r="AX42" i="49"/>
  <c r="AW42" i="49"/>
  <c r="AV42" i="49"/>
  <c r="AU42" i="49"/>
  <c r="AT42" i="49"/>
  <c r="AS42" i="49"/>
  <c r="BT40" i="49"/>
  <c r="BS40" i="49"/>
  <c r="BR40" i="49"/>
  <c r="BQ40" i="49"/>
  <c r="BP40" i="49"/>
  <c r="BO40" i="49"/>
  <c r="BN40" i="49"/>
  <c r="BM40" i="49"/>
  <c r="BL40" i="49"/>
  <c r="BK40" i="49"/>
  <c r="BJ40" i="49"/>
  <c r="BI40" i="49"/>
  <c r="BH40" i="49"/>
  <c r="BG40" i="49"/>
  <c r="BF40" i="49"/>
  <c r="BE40" i="49"/>
  <c r="BD40" i="49"/>
  <c r="BC40" i="49"/>
  <c r="BB40" i="49"/>
  <c r="BA40" i="49"/>
  <c r="AZ40" i="49"/>
  <c r="AY40" i="49"/>
  <c r="AX40" i="49"/>
  <c r="AW40" i="49"/>
  <c r="AV40" i="49"/>
  <c r="AU40" i="49"/>
  <c r="AT40" i="49"/>
  <c r="AS40" i="49"/>
  <c r="BT39" i="49"/>
  <c r="BS39" i="49"/>
  <c r="BR39" i="49"/>
  <c r="BQ39" i="49"/>
  <c r="BP39" i="49"/>
  <c r="BO39" i="49"/>
  <c r="BN39" i="49"/>
  <c r="BM39" i="49"/>
  <c r="BL39" i="49"/>
  <c r="BK39" i="49"/>
  <c r="BJ39" i="49"/>
  <c r="BI39" i="49"/>
  <c r="BH39" i="49"/>
  <c r="BG39" i="49"/>
  <c r="BF39" i="49"/>
  <c r="BE39" i="49"/>
  <c r="BD39" i="49"/>
  <c r="BC39" i="49"/>
  <c r="BB39" i="49"/>
  <c r="BA39" i="49"/>
  <c r="AZ39" i="49"/>
  <c r="AY39" i="49"/>
  <c r="AX39" i="49"/>
  <c r="AW39" i="49"/>
  <c r="AV39" i="49"/>
  <c r="AU39" i="49"/>
  <c r="AT39" i="49"/>
  <c r="AS39" i="49"/>
  <c r="BT35" i="49"/>
  <c r="BS35" i="49"/>
  <c r="BR35" i="49"/>
  <c r="BQ35" i="49"/>
  <c r="BP35" i="49"/>
  <c r="BO35" i="49"/>
  <c r="BN35" i="49"/>
  <c r="BM35" i="49"/>
  <c r="BL35" i="49"/>
  <c r="BK35" i="49"/>
  <c r="BJ35" i="49"/>
  <c r="BI35" i="49"/>
  <c r="BH35" i="49"/>
  <c r="BG35" i="49"/>
  <c r="BF35" i="49"/>
  <c r="BE35" i="49"/>
  <c r="BD35" i="49"/>
  <c r="BC35" i="49"/>
  <c r="BB35" i="49"/>
  <c r="BA35" i="49"/>
  <c r="AZ35" i="49"/>
  <c r="AY35" i="49"/>
  <c r="AX35" i="49"/>
  <c r="AW35" i="49"/>
  <c r="AV35" i="49"/>
  <c r="AU35" i="49"/>
  <c r="AT35" i="49"/>
  <c r="AS35" i="49"/>
  <c r="BT34" i="49"/>
  <c r="BS34" i="49"/>
  <c r="BR34" i="49"/>
  <c r="BQ34" i="49"/>
  <c r="BP34" i="49"/>
  <c r="BO34" i="49"/>
  <c r="BN34" i="49"/>
  <c r="BM34" i="49"/>
  <c r="BL34" i="49"/>
  <c r="BK34" i="49"/>
  <c r="BJ34" i="49"/>
  <c r="BI34" i="49"/>
  <c r="BH34" i="49"/>
  <c r="BG34" i="49"/>
  <c r="BF34" i="49"/>
  <c r="BE34" i="49"/>
  <c r="BD34" i="49"/>
  <c r="BC34" i="49"/>
  <c r="BB34" i="49"/>
  <c r="BA34" i="49"/>
  <c r="AZ34" i="49"/>
  <c r="AY34" i="49"/>
  <c r="AX34" i="49"/>
  <c r="AW34" i="49"/>
  <c r="AV34" i="49"/>
  <c r="AU34" i="49"/>
  <c r="AT34" i="49"/>
  <c r="AS34" i="49"/>
  <c r="BT33" i="49"/>
  <c r="BS33" i="49"/>
  <c r="BR33" i="49"/>
  <c r="BQ33" i="49"/>
  <c r="BP33" i="49"/>
  <c r="BO33" i="49"/>
  <c r="BN33" i="49"/>
  <c r="BM33" i="49"/>
  <c r="BL33" i="49"/>
  <c r="BK33" i="49"/>
  <c r="BJ33" i="49"/>
  <c r="BI33" i="49"/>
  <c r="BH33" i="49"/>
  <c r="BG33" i="49"/>
  <c r="BF33" i="49"/>
  <c r="BE33" i="49"/>
  <c r="BD33" i="49"/>
  <c r="BC33" i="49"/>
  <c r="BB33" i="49"/>
  <c r="BA33" i="49"/>
  <c r="AZ33" i="49"/>
  <c r="AY33" i="49"/>
  <c r="AX33" i="49"/>
  <c r="AW33" i="49"/>
  <c r="AV33" i="49"/>
  <c r="AU33" i="49"/>
  <c r="AT33" i="49"/>
  <c r="AS33" i="49"/>
  <c r="BT32" i="49"/>
  <c r="BS32" i="49"/>
  <c r="BR32" i="49"/>
  <c r="BQ32" i="49"/>
  <c r="BP32" i="49"/>
  <c r="BO32" i="49"/>
  <c r="BN32" i="49"/>
  <c r="BM32" i="49"/>
  <c r="BL32" i="49"/>
  <c r="BK32" i="49"/>
  <c r="BJ32" i="49"/>
  <c r="BI32" i="49"/>
  <c r="BH32" i="49"/>
  <c r="BG32" i="49"/>
  <c r="BF32" i="49"/>
  <c r="BE32" i="49"/>
  <c r="BD32" i="49"/>
  <c r="BC32" i="49"/>
  <c r="BB32" i="49"/>
  <c r="BA32" i="49"/>
  <c r="AZ32" i="49"/>
  <c r="AY32" i="49"/>
  <c r="AX32" i="49"/>
  <c r="AW32" i="49"/>
  <c r="AV32" i="49"/>
  <c r="AU32" i="49"/>
  <c r="AT32" i="49"/>
  <c r="AS32" i="49"/>
  <c r="BS29" i="49"/>
  <c r="BR29" i="49"/>
  <c r="BQ29" i="49"/>
  <c r="BP29" i="49"/>
  <c r="BO29" i="49"/>
  <c r="BN29" i="49"/>
  <c r="BM29" i="49"/>
  <c r="BL29" i="49"/>
  <c r="BK29" i="49"/>
  <c r="BJ29" i="49"/>
  <c r="BI29" i="49"/>
  <c r="BH29" i="49"/>
  <c r="BG29" i="49"/>
  <c r="BF29" i="49"/>
  <c r="BE29" i="49"/>
  <c r="BD29" i="49"/>
  <c r="BC29" i="49"/>
  <c r="BB29" i="49"/>
  <c r="BA29" i="49"/>
  <c r="AZ29" i="49"/>
  <c r="AY29" i="49"/>
  <c r="AX29" i="49"/>
  <c r="AW29" i="49"/>
  <c r="AV29" i="49"/>
  <c r="AU29" i="49"/>
  <c r="AT29" i="49"/>
  <c r="AS29" i="49"/>
  <c r="BT28" i="49"/>
  <c r="BS28" i="49"/>
  <c r="BR28" i="49"/>
  <c r="BQ28" i="49"/>
  <c r="BP28" i="49"/>
  <c r="BO28" i="49"/>
  <c r="BN28" i="49"/>
  <c r="BM28" i="49"/>
  <c r="BL28" i="49"/>
  <c r="BK28" i="49"/>
  <c r="BJ28" i="49"/>
  <c r="BI28" i="49"/>
  <c r="BH28" i="49"/>
  <c r="BG28" i="49"/>
  <c r="BF28" i="49"/>
  <c r="BE28" i="49"/>
  <c r="BD28" i="49"/>
  <c r="BC28" i="49"/>
  <c r="BB28" i="49"/>
  <c r="BA28" i="49"/>
  <c r="AZ28" i="49"/>
  <c r="AY28" i="49"/>
  <c r="AX28" i="49"/>
  <c r="AW28" i="49"/>
  <c r="AV28" i="49"/>
  <c r="AU28" i="49"/>
  <c r="AT28" i="49"/>
  <c r="AS28" i="49"/>
  <c r="BT27" i="49"/>
  <c r="BS27" i="49"/>
  <c r="BR27" i="49"/>
  <c r="BQ27" i="49"/>
  <c r="BP27" i="49"/>
  <c r="BO27" i="49"/>
  <c r="BN27" i="49"/>
  <c r="BM27" i="49"/>
  <c r="BK27" i="49"/>
  <c r="BJ27" i="49"/>
  <c r="BI27" i="49"/>
  <c r="BH27" i="49"/>
  <c r="BG27" i="49"/>
  <c r="BF27" i="49"/>
  <c r="BE27" i="49"/>
  <c r="BD27" i="49"/>
  <c r="BC27" i="49"/>
  <c r="BB27" i="49"/>
  <c r="BA27" i="49"/>
  <c r="AZ27" i="49"/>
  <c r="AY27" i="49"/>
  <c r="AX27" i="49"/>
  <c r="AW27" i="49"/>
  <c r="AV27" i="49"/>
  <c r="AU27" i="49"/>
  <c r="AT27" i="49"/>
  <c r="AS27" i="49"/>
  <c r="BT25" i="49"/>
  <c r="BS25" i="49"/>
  <c r="BR25" i="49"/>
  <c r="BQ25" i="49"/>
  <c r="BP25" i="49"/>
  <c r="BO25" i="49"/>
  <c r="BN25" i="49"/>
  <c r="BM25" i="49"/>
  <c r="BL25" i="49"/>
  <c r="BK25" i="49"/>
  <c r="BJ25" i="49"/>
  <c r="BI25" i="49"/>
  <c r="BH25" i="49"/>
  <c r="BG25" i="49"/>
  <c r="BF25" i="49"/>
  <c r="BE25" i="49"/>
  <c r="BD25" i="49"/>
  <c r="BC25" i="49"/>
  <c r="BB25" i="49"/>
  <c r="BA25" i="49"/>
  <c r="AZ25" i="49"/>
  <c r="AY25" i="49"/>
  <c r="AX25" i="49"/>
  <c r="AW25" i="49"/>
  <c r="AV25" i="49"/>
  <c r="AU25" i="49"/>
  <c r="AT25" i="49"/>
  <c r="AS25" i="49"/>
  <c r="BT24" i="49"/>
  <c r="BS24" i="49"/>
  <c r="BR24" i="49"/>
  <c r="BQ24" i="49"/>
  <c r="BP24" i="49"/>
  <c r="BO24" i="49"/>
  <c r="BN24" i="49"/>
  <c r="BM24" i="49"/>
  <c r="BL24" i="49"/>
  <c r="BK24" i="49"/>
  <c r="BJ24" i="49"/>
  <c r="BI24" i="49"/>
  <c r="BH24" i="49"/>
  <c r="BG24" i="49"/>
  <c r="BF24" i="49"/>
  <c r="BE24" i="49"/>
  <c r="BD24" i="49"/>
  <c r="BC24" i="49"/>
  <c r="BB24" i="49"/>
  <c r="BA24" i="49"/>
  <c r="AZ24" i="49"/>
  <c r="AY24" i="49"/>
  <c r="AX24" i="49"/>
  <c r="AW24" i="49"/>
  <c r="AV24" i="49"/>
  <c r="AU24" i="49"/>
  <c r="AT24" i="49"/>
  <c r="AS24" i="49"/>
  <c r="BT23" i="49"/>
  <c r="BS23" i="49"/>
  <c r="BR23" i="49"/>
  <c r="BQ23" i="49"/>
  <c r="BP23" i="49"/>
  <c r="BO23" i="49"/>
  <c r="BN23" i="49"/>
  <c r="BM23" i="49"/>
  <c r="BL23" i="49"/>
  <c r="BK23" i="49"/>
  <c r="BJ23" i="49"/>
  <c r="BI23" i="49"/>
  <c r="BH23" i="49"/>
  <c r="BG23" i="49"/>
  <c r="BF23" i="49"/>
  <c r="BE23" i="49"/>
  <c r="BD23" i="49"/>
  <c r="BC23" i="49"/>
  <c r="BB23" i="49"/>
  <c r="BA23" i="49"/>
  <c r="AZ23" i="49"/>
  <c r="AY23" i="49"/>
  <c r="AX23" i="49"/>
  <c r="AW23" i="49"/>
  <c r="AV23" i="49"/>
  <c r="AU23" i="49"/>
  <c r="AT23" i="49"/>
  <c r="AS23" i="49"/>
  <c r="BT22" i="49"/>
  <c r="BS22" i="49"/>
  <c r="BR22" i="49"/>
  <c r="BQ22" i="49"/>
  <c r="BP22" i="49"/>
  <c r="BO22" i="49"/>
  <c r="BN22" i="49"/>
  <c r="BM22" i="49"/>
  <c r="BL22" i="49"/>
  <c r="BK22" i="49"/>
  <c r="BJ22" i="49"/>
  <c r="BI22" i="49"/>
  <c r="BH22" i="49"/>
  <c r="BG22" i="49"/>
  <c r="BF22" i="49"/>
  <c r="BE22" i="49"/>
  <c r="BD22" i="49"/>
  <c r="BC22" i="49"/>
  <c r="BB22" i="49"/>
  <c r="BA22" i="49"/>
  <c r="AZ22" i="49"/>
  <c r="AY22" i="49"/>
  <c r="AX22" i="49"/>
  <c r="AW22" i="49"/>
  <c r="AV22" i="49"/>
  <c r="AU22" i="49"/>
  <c r="AT22" i="49"/>
  <c r="AS22" i="49"/>
  <c r="BT21" i="49"/>
  <c r="BS21" i="49"/>
  <c r="BR21" i="49"/>
  <c r="BQ21" i="49"/>
  <c r="BP21" i="49"/>
  <c r="BO21" i="49"/>
  <c r="BN21" i="49"/>
  <c r="BM21" i="49"/>
  <c r="BL21" i="49"/>
  <c r="BK21" i="49"/>
  <c r="BJ21" i="49"/>
  <c r="BI21" i="49"/>
  <c r="BH21" i="49"/>
  <c r="BG21" i="49"/>
  <c r="BF21" i="49"/>
  <c r="BE21" i="49"/>
  <c r="BD21" i="49"/>
  <c r="BC21" i="49"/>
  <c r="BB21" i="49"/>
  <c r="BA21" i="49"/>
  <c r="AZ21" i="49"/>
  <c r="AY21" i="49"/>
  <c r="AX21" i="49"/>
  <c r="AW21" i="49"/>
  <c r="AV21" i="49"/>
  <c r="AU21" i="49"/>
  <c r="AT21" i="49"/>
  <c r="AS21" i="49"/>
  <c r="BT20" i="49"/>
  <c r="BS20" i="49"/>
  <c r="BR20" i="49"/>
  <c r="BQ20" i="49"/>
  <c r="BP20" i="49"/>
  <c r="BO20" i="49"/>
  <c r="BN20" i="49"/>
  <c r="BM20" i="49"/>
  <c r="BL20" i="49"/>
  <c r="BK20" i="49"/>
  <c r="BJ20" i="49"/>
  <c r="BI20" i="49"/>
  <c r="BH20" i="49"/>
  <c r="BG20" i="49"/>
  <c r="BF20" i="49"/>
  <c r="BE20" i="49"/>
  <c r="BD20" i="49"/>
  <c r="BC20" i="49"/>
  <c r="BB20" i="49"/>
  <c r="BA20" i="49"/>
  <c r="AZ20" i="49"/>
  <c r="AY20" i="49"/>
  <c r="AX20" i="49"/>
  <c r="AW20" i="49"/>
  <c r="AV20" i="49"/>
  <c r="AU20" i="49"/>
  <c r="AT20" i="49"/>
  <c r="AS20" i="49"/>
  <c r="BT19" i="49"/>
  <c r="BS19" i="49"/>
  <c r="BR19" i="49"/>
  <c r="BQ19" i="49"/>
  <c r="BP19" i="49"/>
  <c r="BO19" i="49"/>
  <c r="BN19" i="49"/>
  <c r="BM19" i="49"/>
  <c r="BL19" i="49"/>
  <c r="BK19" i="49"/>
  <c r="BJ19" i="49"/>
  <c r="BI19" i="49"/>
  <c r="BH19" i="49"/>
  <c r="BG19" i="49"/>
  <c r="BF19" i="49"/>
  <c r="BE19" i="49"/>
  <c r="BD19" i="49"/>
  <c r="BC19" i="49"/>
  <c r="BB19" i="49"/>
  <c r="BA19" i="49"/>
  <c r="AZ19" i="49"/>
  <c r="AY19" i="49"/>
  <c r="AX19" i="49"/>
  <c r="AW19" i="49"/>
  <c r="AV19" i="49"/>
  <c r="AU19" i="49"/>
  <c r="AT19" i="49"/>
  <c r="AS19" i="49"/>
  <c r="BT17" i="49"/>
  <c r="BS17" i="49"/>
  <c r="BR17" i="49"/>
  <c r="BQ17" i="49"/>
  <c r="BP17" i="49"/>
  <c r="BO17" i="49"/>
  <c r="BN17" i="49"/>
  <c r="BM17" i="49"/>
  <c r="BL17" i="49"/>
  <c r="BK17" i="49"/>
  <c r="BJ17" i="49"/>
  <c r="BI17" i="49"/>
  <c r="BH17" i="49"/>
  <c r="BG17" i="49"/>
  <c r="BF17" i="49"/>
  <c r="BE17" i="49"/>
  <c r="BD17" i="49"/>
  <c r="BC17" i="49"/>
  <c r="BB17" i="49"/>
  <c r="BA17" i="49"/>
  <c r="AZ17" i="49"/>
  <c r="AY17" i="49"/>
  <c r="AX17" i="49"/>
  <c r="AW17" i="49"/>
  <c r="AV17" i="49"/>
  <c r="AU17" i="49"/>
  <c r="AT17" i="49"/>
  <c r="AS17" i="49"/>
  <c r="BT16" i="49"/>
  <c r="BS16" i="49"/>
  <c r="BR16" i="49"/>
  <c r="BQ16" i="49"/>
  <c r="BP16" i="49"/>
  <c r="BO16" i="49"/>
  <c r="BN16" i="49"/>
  <c r="BM16" i="49"/>
  <c r="BL16" i="49"/>
  <c r="BK16" i="49"/>
  <c r="BJ16" i="49"/>
  <c r="BI16" i="49"/>
  <c r="BH16" i="49"/>
  <c r="BG16" i="49"/>
  <c r="BF16" i="49"/>
  <c r="BE16" i="49"/>
  <c r="BD16" i="49"/>
  <c r="BC16" i="49"/>
  <c r="BB16" i="49"/>
  <c r="BA16" i="49"/>
  <c r="AZ16" i="49"/>
  <c r="AY16" i="49"/>
  <c r="AX16" i="49"/>
  <c r="AW16" i="49"/>
  <c r="AV16" i="49"/>
  <c r="AU16" i="49"/>
  <c r="AT16" i="49"/>
  <c r="AS16" i="49"/>
  <c r="BT15" i="49"/>
  <c r="BS15" i="49"/>
  <c r="BR15" i="49"/>
  <c r="BQ15" i="49"/>
  <c r="BP15" i="49"/>
  <c r="BO15" i="49"/>
  <c r="BN15" i="49"/>
  <c r="BM15" i="49"/>
  <c r="BL15" i="49"/>
  <c r="BK15" i="49"/>
  <c r="BJ15" i="49"/>
  <c r="BI15" i="49"/>
  <c r="BH15" i="49"/>
  <c r="BG15" i="49"/>
  <c r="BF15" i="49"/>
  <c r="BE15" i="49"/>
  <c r="BD15" i="49"/>
  <c r="BC15" i="49"/>
  <c r="BB15" i="49"/>
  <c r="BA15" i="49"/>
  <c r="AZ15" i="49"/>
  <c r="AY15" i="49"/>
  <c r="AX15" i="49"/>
  <c r="AW15" i="49"/>
  <c r="AV15" i="49"/>
  <c r="AU15" i="49"/>
  <c r="AT15" i="49"/>
  <c r="AS15" i="49"/>
  <c r="BT14" i="49"/>
  <c r="BS14" i="49"/>
  <c r="BQ14" i="49"/>
  <c r="BP14" i="49"/>
  <c r="BO14" i="49"/>
  <c r="BN14" i="49"/>
  <c r="BM14" i="49"/>
  <c r="BL14" i="49"/>
  <c r="BK14" i="49"/>
  <c r="BJ14" i="49"/>
  <c r="BI14" i="49"/>
  <c r="BH14" i="49"/>
  <c r="BG14" i="49"/>
  <c r="BF14" i="49"/>
  <c r="BE14" i="49"/>
  <c r="BD14" i="49"/>
  <c r="BC14" i="49"/>
  <c r="BB14" i="49"/>
  <c r="BA14" i="49"/>
  <c r="AZ14" i="49"/>
  <c r="AY14" i="49"/>
  <c r="AX14" i="49"/>
  <c r="AW14" i="49"/>
  <c r="AV14" i="49"/>
  <c r="AU14" i="49"/>
  <c r="AT14" i="49"/>
  <c r="AS14" i="49"/>
  <c r="BT13" i="49"/>
  <c r="BS13" i="49"/>
  <c r="BR13" i="49"/>
  <c r="BQ13" i="49"/>
  <c r="BP13" i="49"/>
  <c r="BO13" i="49"/>
  <c r="BN13" i="49"/>
  <c r="BM13" i="49"/>
  <c r="BL13" i="49"/>
  <c r="BK13" i="49"/>
  <c r="BJ13" i="49"/>
  <c r="BI13" i="49"/>
  <c r="BH13" i="49"/>
  <c r="BG13" i="49"/>
  <c r="BF13" i="49"/>
  <c r="BE13" i="49"/>
  <c r="BD13" i="49"/>
  <c r="BC13" i="49"/>
  <c r="BB13" i="49"/>
  <c r="BA13" i="49"/>
  <c r="AZ13" i="49"/>
  <c r="AY13" i="49"/>
  <c r="AX13" i="49"/>
  <c r="AW13" i="49"/>
  <c r="AV13" i="49"/>
  <c r="AU13" i="49"/>
  <c r="AT13" i="49"/>
  <c r="AS13" i="49"/>
  <c r="BT12" i="49"/>
  <c r="BS12" i="49"/>
  <c r="BR12" i="49"/>
  <c r="BQ12" i="49"/>
  <c r="BP12" i="49"/>
  <c r="BO12" i="49"/>
  <c r="BN12" i="49"/>
  <c r="BM12" i="49"/>
  <c r="BL12" i="49"/>
  <c r="BK12" i="49"/>
  <c r="BJ12" i="49"/>
  <c r="BI12" i="49"/>
  <c r="BH12" i="49"/>
  <c r="BG12" i="49"/>
  <c r="BF12" i="49"/>
  <c r="BE12" i="49"/>
  <c r="BD12" i="49"/>
  <c r="BC12" i="49"/>
  <c r="BB12" i="49"/>
  <c r="BA12" i="49"/>
  <c r="AZ12" i="49"/>
  <c r="AY12" i="49"/>
  <c r="AX12" i="49"/>
  <c r="AW12" i="49"/>
  <c r="AV12" i="49"/>
  <c r="AU12" i="49"/>
  <c r="AT12" i="49"/>
  <c r="AS12" i="49"/>
  <c r="BC10" i="49"/>
  <c r="BB10" i="49"/>
  <c r="BA10" i="49"/>
  <c r="AZ10" i="49"/>
  <c r="AY10" i="49"/>
  <c r="AW10" i="49"/>
  <c r="AV10" i="49"/>
  <c r="AU10" i="49"/>
  <c r="AT10" i="49"/>
  <c r="AS10" i="49"/>
  <c r="BT9" i="49"/>
  <c r="BS9" i="49"/>
  <c r="BR9" i="49"/>
  <c r="BQ9" i="49"/>
  <c r="BP9" i="49"/>
  <c r="BO9" i="49"/>
  <c r="BN9" i="49"/>
  <c r="BM9" i="49"/>
  <c r="BL9" i="49"/>
  <c r="BK9" i="49"/>
  <c r="BJ9" i="49"/>
  <c r="BI9" i="49"/>
  <c r="BH9" i="49"/>
  <c r="BG9" i="49"/>
  <c r="BF9" i="49"/>
  <c r="BE9" i="49"/>
  <c r="BD9" i="49"/>
  <c r="BC9" i="49"/>
  <c r="BB9" i="49"/>
  <c r="BA9" i="49"/>
  <c r="AZ9" i="49"/>
  <c r="AY9" i="49"/>
  <c r="AX9" i="49"/>
  <c r="AW9" i="49"/>
  <c r="AV9" i="49"/>
  <c r="AU9" i="49"/>
  <c r="AT9" i="49"/>
  <c r="AS9" i="49"/>
  <c r="BT8" i="49"/>
  <c r="BS8" i="49"/>
  <c r="BR8" i="49"/>
  <c r="BQ8" i="49"/>
  <c r="BP8" i="49"/>
  <c r="BO8" i="49"/>
  <c r="BN8" i="49"/>
  <c r="BM8" i="49"/>
  <c r="BL8" i="49"/>
  <c r="BK8" i="49"/>
  <c r="BJ8" i="49"/>
  <c r="BI8" i="49"/>
  <c r="BH8" i="49"/>
  <c r="BG8" i="49"/>
  <c r="BF8" i="49"/>
  <c r="BE8" i="49"/>
  <c r="BD8" i="49"/>
  <c r="BC8" i="49"/>
  <c r="BB8" i="49"/>
  <c r="BA8" i="49"/>
  <c r="AZ8" i="49"/>
  <c r="AY8" i="49"/>
  <c r="AX8" i="49"/>
  <c r="AW8" i="49"/>
  <c r="AV8" i="49"/>
  <c r="AU8" i="49"/>
  <c r="AT8" i="49"/>
  <c r="AS8" i="49"/>
  <c r="BT7" i="49"/>
  <c r="BS7" i="49"/>
  <c r="BR7" i="49"/>
  <c r="BQ7" i="49"/>
  <c r="BP7" i="49"/>
  <c r="BO7" i="49"/>
  <c r="BN7" i="49"/>
  <c r="BM7" i="49"/>
  <c r="BL7" i="49"/>
  <c r="BK7" i="49"/>
  <c r="BJ7" i="49"/>
  <c r="BI7" i="49"/>
  <c r="BH7" i="49"/>
  <c r="BG7" i="49"/>
  <c r="BF7" i="49"/>
  <c r="BE7" i="49"/>
  <c r="BD7" i="49"/>
  <c r="BC7" i="49"/>
  <c r="BB7" i="49"/>
  <c r="BA7" i="49"/>
  <c r="AZ7" i="49"/>
  <c r="AY7" i="49"/>
  <c r="AX7" i="49"/>
  <c r="AW7" i="49"/>
  <c r="AV7" i="49"/>
  <c r="AU7" i="49"/>
  <c r="AT7" i="49"/>
  <c r="AS7" i="49"/>
  <c r="BW8" i="49" l="1"/>
  <c r="BW9" i="49"/>
  <c r="BW12" i="49"/>
  <c r="BW13" i="49"/>
  <c r="BW14" i="49"/>
  <c r="BW15" i="49"/>
  <c r="BW17" i="49"/>
  <c r="BW19" i="49"/>
  <c r="BW21" i="49"/>
  <c r="BW22" i="49"/>
  <c r="BW23" i="49"/>
  <c r="BW25" i="49"/>
  <c r="BW27" i="49"/>
  <c r="BW29" i="49"/>
  <c r="BW33" i="49"/>
  <c r="BW34" i="49"/>
  <c r="BW35" i="49"/>
  <c r="BW39" i="49"/>
  <c r="BW40" i="49"/>
  <c r="BW42" i="49"/>
  <c r="BW44" i="49"/>
  <c r="BU40" i="49"/>
  <c r="BY40" i="49"/>
  <c r="BU42" i="49"/>
  <c r="BY42" i="49"/>
  <c r="BU45" i="49"/>
  <c r="BY45" i="49"/>
  <c r="BU44" i="49"/>
  <c r="BU39" i="49"/>
  <c r="BV39" i="49"/>
  <c r="BX39" i="49"/>
  <c r="BY39" i="49"/>
  <c r="BV40" i="49"/>
  <c r="BX40" i="49"/>
  <c r="BV42" i="49"/>
  <c r="BX42" i="49"/>
  <c r="BV44" i="49"/>
  <c r="BX44" i="49"/>
  <c r="BY44" i="49"/>
  <c r="BV45" i="49"/>
  <c r="BW45" i="49"/>
  <c r="BX45" i="49"/>
  <c r="BU8" i="49"/>
  <c r="BY8" i="49"/>
  <c r="BU9" i="49"/>
  <c r="BY9" i="49"/>
  <c r="BU10" i="49"/>
  <c r="BU12" i="49"/>
  <c r="BY12" i="49"/>
  <c r="BU13" i="49"/>
  <c r="BY13" i="49"/>
  <c r="BU15" i="49"/>
  <c r="BY15" i="49"/>
  <c r="BU16" i="49"/>
  <c r="BY16" i="49"/>
  <c r="BU17" i="49"/>
  <c r="BY17" i="49"/>
  <c r="BU19" i="49"/>
  <c r="BY19" i="49"/>
  <c r="BU20" i="49"/>
  <c r="BY20" i="49"/>
  <c r="BU21" i="49"/>
  <c r="BY21" i="49"/>
  <c r="BU23" i="49"/>
  <c r="BY23" i="49"/>
  <c r="BU24" i="49"/>
  <c r="BY24" i="49"/>
  <c r="BU25" i="49"/>
  <c r="BY25" i="49"/>
  <c r="BU27" i="49"/>
  <c r="BY27" i="49"/>
  <c r="BU28" i="49"/>
  <c r="BY28" i="49"/>
  <c r="BU29" i="49"/>
  <c r="BY29" i="49"/>
  <c r="BU32" i="49"/>
  <c r="BY32" i="49"/>
  <c r="BU33" i="49"/>
  <c r="BY33" i="49"/>
  <c r="BU35" i="49"/>
  <c r="BY35" i="49"/>
  <c r="BV8" i="49"/>
  <c r="BX8" i="49"/>
  <c r="BV9" i="49"/>
  <c r="BX9" i="49"/>
  <c r="BV10" i="49"/>
  <c r="BV12" i="49"/>
  <c r="BX12" i="49"/>
  <c r="BV13" i="49"/>
  <c r="BX13" i="49"/>
  <c r="BU14" i="49"/>
  <c r="BV14" i="49"/>
  <c r="BX14" i="49"/>
  <c r="BY14" i="49"/>
  <c r="BV15" i="49"/>
  <c r="BX15" i="49"/>
  <c r="BV16" i="49"/>
  <c r="BW16" i="49"/>
  <c r="BX16" i="49"/>
  <c r="BV17" i="49"/>
  <c r="BX17" i="49"/>
  <c r="BV19" i="49"/>
  <c r="BX19" i="49"/>
  <c r="BV20" i="49"/>
  <c r="BW20" i="49"/>
  <c r="BX20" i="49"/>
  <c r="BV21" i="49"/>
  <c r="BX21" i="49"/>
  <c r="BU22" i="49"/>
  <c r="BV22" i="49"/>
  <c r="BX22" i="49"/>
  <c r="BY22" i="49"/>
  <c r="BV23" i="49"/>
  <c r="BX23" i="49"/>
  <c r="BV24" i="49"/>
  <c r="BW24" i="49"/>
  <c r="BX24" i="49"/>
  <c r="BV25" i="49"/>
  <c r="BX25" i="49"/>
  <c r="BV27" i="49"/>
  <c r="BV28" i="49"/>
  <c r="BW28" i="49"/>
  <c r="BX28" i="49"/>
  <c r="BV29" i="49"/>
  <c r="BX29" i="49"/>
  <c r="BV32" i="49"/>
  <c r="BW32" i="49"/>
  <c r="BX32" i="49"/>
  <c r="BV33" i="49"/>
  <c r="BX33" i="49"/>
  <c r="BU34" i="49"/>
  <c r="BV34" i="49"/>
  <c r="BX34" i="49"/>
  <c r="BY34" i="49"/>
  <c r="BV35" i="49"/>
  <c r="BX35" i="49"/>
  <c r="BZ10" i="49" l="1"/>
  <c r="BZ44" i="49"/>
  <c r="BZ29" i="49"/>
  <c r="BZ22" i="49"/>
  <c r="BZ39" i="49"/>
  <c r="BZ42" i="49"/>
  <c r="BZ45" i="49"/>
  <c r="BZ40" i="49"/>
  <c r="BZ35" i="49"/>
  <c r="BZ25" i="49"/>
  <c r="BZ33" i="49"/>
  <c r="BZ27" i="49"/>
  <c r="BZ24" i="49"/>
  <c r="BZ21" i="49"/>
  <c r="BZ19" i="49"/>
  <c r="BZ16" i="49"/>
  <c r="BZ13" i="49"/>
  <c r="BZ9" i="49"/>
  <c r="BZ32" i="49"/>
  <c r="BZ28" i="49"/>
  <c r="BZ20" i="49"/>
  <c r="BZ17" i="49"/>
  <c r="BZ15" i="49"/>
  <c r="BZ12" i="49"/>
  <c r="BZ34" i="49"/>
  <c r="BZ23" i="49"/>
  <c r="BZ14" i="49"/>
  <c r="BZ8" i="49"/>
  <c r="H52" i="4" l="1"/>
  <c r="ER7" i="49" l="1"/>
  <c r="ES7" i="49"/>
  <c r="EP7" i="49"/>
  <c r="EQ7" i="49"/>
  <c r="EO7" i="49"/>
  <c r="ET7" i="49" l="1"/>
  <c r="J52" i="4" l="1"/>
  <c r="U52" i="4"/>
  <c r="V52" i="4"/>
  <c r="W52" i="4"/>
  <c r="X52" i="4"/>
  <c r="Y52" i="4"/>
  <c r="Z52" i="4"/>
  <c r="AA52" i="4"/>
  <c r="AB52" i="4"/>
  <c r="AC52" i="4"/>
  <c r="AD52" i="4"/>
  <c r="AE52" i="4"/>
  <c r="AF52" i="4"/>
  <c r="AG52" i="4"/>
  <c r="AH52" i="4"/>
  <c r="AI52" i="4"/>
  <c r="AJ52" i="4"/>
  <c r="AK52" i="4"/>
  <c r="AL52" i="4"/>
  <c r="AM52" i="4"/>
  <c r="AN52" i="4"/>
  <c r="AO52" i="4"/>
  <c r="AP52" i="4"/>
  <c r="AQ52" i="4"/>
  <c r="AR52" i="4"/>
  <c r="AS52" i="4"/>
  <c r="AT52" i="4"/>
  <c r="AU52" i="4"/>
  <c r="AV52" i="4"/>
  <c r="DE7" i="49" l="1"/>
  <c r="BV7" i="49"/>
  <c r="AF155" i="49"/>
  <c r="S52" i="4" s="1"/>
  <c r="T155" i="49"/>
  <c r="Q52" i="4" s="1"/>
  <c r="BX7" i="49"/>
  <c r="DH7" i="49"/>
  <c r="BW7" i="49"/>
  <c r="BU7" i="49"/>
  <c r="AH155" i="49"/>
  <c r="T52" i="4" s="1"/>
  <c r="Y155" i="49"/>
  <c r="R52" i="4" s="1"/>
  <c r="N155" i="49"/>
  <c r="BY7" i="49"/>
  <c r="DI7" i="49"/>
  <c r="DG7" i="49"/>
  <c r="DF7" i="49"/>
  <c r="P52" i="4" l="1"/>
  <c r="N156" i="49"/>
  <c r="O52" i="4" s="1"/>
  <c r="BZ7" i="49"/>
  <c r="DJ7" i="49"/>
</calcChain>
</file>

<file path=xl/comments1.xml><?xml version="1.0" encoding="utf-8"?>
<comments xmlns="http://schemas.openxmlformats.org/spreadsheetml/2006/main">
  <authors>
    <author>calidad21</author>
  </authors>
  <commentList>
    <comment ref="BV3" authorId="0" shapeId="0">
      <text>
        <r>
          <rPr>
            <b/>
            <sz val="9"/>
            <color indexed="81"/>
            <rFont val="Tahoma"/>
            <family val="2"/>
          </rPr>
          <t>calidad21:</t>
        </r>
        <r>
          <rPr>
            <sz val="9"/>
            <color indexed="81"/>
            <rFont val="Tahoma"/>
            <family val="2"/>
          </rPr>
          <t xml:space="preserve">
Eliminamos os valores con erros (DIV0) e ocultamos os 0. Ambos se corresponden a non respostas</t>
        </r>
      </text>
    </comment>
    <comment ref="C5" authorId="0" shapeId="0">
      <text>
        <r>
          <rPr>
            <b/>
            <sz val="9"/>
            <color indexed="81"/>
            <rFont val="Tahoma"/>
            <family val="2"/>
          </rPr>
          <t>calidad21:</t>
        </r>
        <r>
          <rPr>
            <sz val="9"/>
            <color indexed="81"/>
            <rFont val="Tahoma"/>
            <family val="2"/>
          </rPr>
          <t xml:space="preserve">
Elimínanse as respostas sen data (non completas)</t>
        </r>
      </text>
    </comment>
  </commentList>
</comments>
</file>

<file path=xl/sharedStrings.xml><?xml version="1.0" encoding="utf-8"?>
<sst xmlns="http://schemas.openxmlformats.org/spreadsheetml/2006/main" count="2798" uniqueCount="415">
  <si>
    <t>Título</t>
  </si>
  <si>
    <t>Código</t>
  </si>
  <si>
    <t>Porcentaxe
Participación</t>
  </si>
  <si>
    <t xml:space="preserve">Área de Calidade
</t>
  </si>
  <si>
    <t>Poboación</t>
  </si>
  <si>
    <t>Nº</t>
  </si>
  <si>
    <t>TOTAL</t>
  </si>
  <si>
    <t>preg. 6</t>
  </si>
  <si>
    <t>preg. 7</t>
  </si>
  <si>
    <t>preg. 8</t>
  </si>
  <si>
    <t>preg. 9</t>
  </si>
  <si>
    <t>preg. 10</t>
  </si>
  <si>
    <t>preg. 11</t>
  </si>
  <si>
    <t>preg. 13</t>
  </si>
  <si>
    <t>preg. 14</t>
  </si>
  <si>
    <t>preg. 15</t>
  </si>
  <si>
    <t>Universidade de Vigo</t>
  </si>
  <si>
    <t>Nacionalidade</t>
  </si>
  <si>
    <t>Sexo</t>
  </si>
  <si>
    <t>Información Xeral do Programa</t>
  </si>
  <si>
    <t xml:space="preserve">A información pública na web sobre o programa (obxectivos, requisitos formativos, cadro docente, liñas de investigación) foi satisfactoria. </t>
  </si>
  <si>
    <t xml:space="preserve"> Os procedementos administrativos</t>
  </si>
  <si>
    <t>Os procedementos informáticos relativos á proposta e aprobación dos documentos de actividades formativas foron satisfactorios.</t>
  </si>
  <si>
    <t>Os axentes implicados</t>
  </si>
  <si>
    <t>Estou satisfeito/a co labor do/a meu/miña titor/a.</t>
  </si>
  <si>
    <t>Estou satisfeito/a co labor do/a/s meu/miña/s director/a/s de tese.</t>
  </si>
  <si>
    <t>O profesorado do programa fomenta a crítica científica e maila actividade investigadora.</t>
  </si>
  <si>
    <t xml:space="preserve"> Os recursos</t>
  </si>
  <si>
    <t xml:space="preserve">O programa dispón dos medios materiais, bibliográficos e de investigación necesarios para desenvolver satisfactoriamente a miña tese. </t>
  </si>
  <si>
    <t xml:space="preserve">Os espazos de traballo (para os/as doutorandos/as, a biblioteca, os laboratorios, etc.) son axeitados. </t>
  </si>
  <si>
    <t>En xeral, estou satisfeito/a co programa de doutoramento.</t>
  </si>
  <si>
    <t>Oferta formativa</t>
  </si>
  <si>
    <t>Portugal</t>
  </si>
  <si>
    <t>data</t>
  </si>
  <si>
    <t>Non</t>
  </si>
  <si>
    <t>Si</t>
  </si>
  <si>
    <t>Universidade de procedencia</t>
  </si>
  <si>
    <t>V01D006V06</t>
  </si>
  <si>
    <t>V01D029V06</t>
  </si>
  <si>
    <t>V05D018V06</t>
  </si>
  <si>
    <t>V10D007V06</t>
  </si>
  <si>
    <t>O01D011V06</t>
  </si>
  <si>
    <t>I01D02V06</t>
  </si>
  <si>
    <t>V05D005V06</t>
  </si>
  <si>
    <t>V11D012V06</t>
  </si>
  <si>
    <t>O05D019V06</t>
  </si>
  <si>
    <t>V01D024V06</t>
  </si>
  <si>
    <t>P02D004V06</t>
  </si>
  <si>
    <t>P02D016V06</t>
  </si>
  <si>
    <t>V02D028V06</t>
  </si>
  <si>
    <t>V01D013V06</t>
  </si>
  <si>
    <t>V12D017V06</t>
  </si>
  <si>
    <t>V02D003V06</t>
  </si>
  <si>
    <t>V08D010V06</t>
  </si>
  <si>
    <t>O06D023V06</t>
  </si>
  <si>
    <t>V01D032V06</t>
  </si>
  <si>
    <t>P01D025V06</t>
  </si>
  <si>
    <t>V12D020V06</t>
  </si>
  <si>
    <t>O01D030V06</t>
  </si>
  <si>
    <t>V05D008V06</t>
  </si>
  <si>
    <t>V11D027V06</t>
  </si>
  <si>
    <t>V08D022V06</t>
  </si>
  <si>
    <t>V02D021V06</t>
  </si>
  <si>
    <t>O01D015V06</t>
  </si>
  <si>
    <t>V05D031V06</t>
  </si>
  <si>
    <t>V03D026V06</t>
  </si>
  <si>
    <t>V09D009V06</t>
  </si>
  <si>
    <t>NS/NC</t>
  </si>
  <si>
    <t>bloque 1</t>
  </si>
  <si>
    <t>bloque 3</t>
  </si>
  <si>
    <t>bloque 4</t>
  </si>
  <si>
    <t>bloque 5</t>
  </si>
  <si>
    <t>Participantes</t>
  </si>
  <si>
    <t>mulleres bloque 1</t>
  </si>
  <si>
    <t>homes bloque 1</t>
  </si>
  <si>
    <t>mulleres bloque 3</t>
  </si>
  <si>
    <t>homes bloque 3</t>
  </si>
  <si>
    <t>mulleres bloque 4</t>
  </si>
  <si>
    <t>homes bloque 4</t>
  </si>
  <si>
    <t>mulleres bloque 5</t>
  </si>
  <si>
    <t>homes bloque 5</t>
  </si>
  <si>
    <t xml:space="preserve">total mulleres </t>
  </si>
  <si>
    <t>total homes</t>
  </si>
  <si>
    <t>Doutoramento en Ciencia e Tecnoloxía Agroalimentaria</t>
  </si>
  <si>
    <t xml:space="preserve">Doutoramento en Ciencias Marińas, Tecnoloxía e Xestión </t>
  </si>
  <si>
    <t>Doutoramento en Ciencias da Educación e do Comportamento</t>
  </si>
  <si>
    <t>Doutoramento en  Sistemas de Software intelixentes e adaptables</t>
  </si>
  <si>
    <t>Doutoramento  en Equidade e Innovación en Educación</t>
  </si>
  <si>
    <t>Doutoramento en Educación, Deporte e Saúde</t>
  </si>
  <si>
    <t>Doutoramento en Estudos Literarios</t>
  </si>
  <si>
    <t>Doutoramento en Comunicación</t>
  </si>
  <si>
    <t>Doutoramento en  Tradución e Paratradución</t>
  </si>
  <si>
    <t>Doutoramento en Estudos Ingleses avanzados: Lingüística, Literatura e Cultura</t>
  </si>
  <si>
    <t>Doutoramento en Neurociencia e Psicoloxía Clínica pola UDC, USC e UVIGO</t>
  </si>
  <si>
    <t>Doutoramento en Biotecnoloxía Avanzada</t>
  </si>
  <si>
    <t>Doutoramento en Metodoloxía e Aplicacións en Ciencias da Vida</t>
  </si>
  <si>
    <t>Doutoramento en Endocrinoloxía pola USC e UVIGO</t>
  </si>
  <si>
    <t>Doutoramento en Estatística e Investigación Operativa</t>
  </si>
  <si>
    <t>Doutoramento en Estudos Lingüísticos</t>
  </si>
  <si>
    <t>Doutoramento en Tecnoloxía Aeroespacial: Enxeńarías Electromagnética, Electrónica, Informática e Mecánica</t>
  </si>
  <si>
    <t>Doutoramento en Tecnoloxías da Información e as comunicacións pola Universidade de Vigo</t>
  </si>
  <si>
    <t>Doutoramento en Métodos Matemáticos e Simulación Numérica en Enxeńaría e Ciencias Aplicadas</t>
  </si>
  <si>
    <t>Doutoramento en Ordenación Xurídica do Mercado</t>
  </si>
  <si>
    <t>Doutoramento en Xeotecnoloxías Aplicadas á Construción, Enerxía e Industria</t>
  </si>
  <si>
    <t>Doutoramento en Física Aplicada</t>
  </si>
  <si>
    <t>Doutoramento en Ciencia e Tecnoloxía de Coloides e Interfaces</t>
  </si>
  <si>
    <t>Doutoramento en Láser, Fotónica e Visión pola UDC, USC e UVIGO</t>
  </si>
  <si>
    <t>Doutoramento en Creación e Investigación en Arte Contemporáneo pola UVIGO</t>
  </si>
  <si>
    <t>Europa</t>
  </si>
  <si>
    <t>UVigo</t>
  </si>
  <si>
    <t>V11D01V06</t>
  </si>
  <si>
    <t/>
  </si>
  <si>
    <t>Estou satisfeito/a coa información proporcionada sobre as modalidades de presentación da tese (tradicional ou por compendio de artigos)</t>
  </si>
  <si>
    <t>Estou satisfeito/a coa información proporcionada sobre a mención internacional</t>
  </si>
  <si>
    <t>Coñezo o sistema de bolsas/contratos da etapa de formación para o alumnado de doutoramento</t>
  </si>
  <si>
    <t>Coñezo o sistema de bolsas/contratos para os/as investigadores/as posdoutorais.</t>
  </si>
  <si>
    <t>Facilitouse información sobre saídas profesionais tras o doutoramento.</t>
  </si>
  <si>
    <t>A organización do proceso de renovación da matrícula.</t>
  </si>
  <si>
    <t>Coñezo os trámites administrativos que debo seguir antes de defender a miña tese.</t>
  </si>
  <si>
    <t>Os procedementos informáticos relativos á proposta e aprobación dos plans de investigación foron satisfactorios</t>
  </si>
  <si>
    <t>Os procedementos relativos ás avaliacións anuais foron satisfactorios</t>
  </si>
  <si>
    <t>Estou satisfeito/a co labor do/a coordinador/a do programa</t>
  </si>
  <si>
    <t>Estou satisfeito/a co labor do persoal administrativo do centro (Facultade, Escola).</t>
  </si>
  <si>
    <t>Estou satisfeito/a co funcionamento da Sección de Posgrao da Universidade de Vigo.</t>
  </si>
  <si>
    <t>Estou satisfeito/a co funcionamento da Escola Internacional de Doutoramento (EIDO) da Universidade de Vigo.</t>
  </si>
  <si>
    <t>O tema da miña tese respondeu ás miñas expectativas.</t>
  </si>
  <si>
    <t>O programa achegoume coñecementos novos, precisos e actualizados.</t>
  </si>
  <si>
    <t>A oferta formativa do programa (cursos, seminarios, etc. obrigatorios e/ou complementarios) foi satisfactoria, de interese e de calidade.</t>
  </si>
  <si>
    <t>Elixín este programa pola súa relación cos meus obxectivos profesionais.</t>
  </si>
  <si>
    <t>O programa abriume novas perspectivas cara á miña inserción laboral.</t>
  </si>
  <si>
    <t>O meu esforzo e dedicación foron suficientes para a miña investigación.</t>
  </si>
  <si>
    <t>Coa información da que dispoño nestes momentos, volvería  elixir este programa para realizar estudos de doutoramento</t>
  </si>
  <si>
    <t>preg. 16</t>
  </si>
  <si>
    <t>preg. 17</t>
  </si>
  <si>
    <t>preg. 18</t>
  </si>
  <si>
    <t>preg. 19</t>
  </si>
  <si>
    <t>Doutoramento en Enxeńaría Química</t>
  </si>
  <si>
    <t>Doutoramento en Investigación en Tecnoloxías e procesos avanzados na industria</t>
  </si>
  <si>
    <t>preg. 30</t>
  </si>
  <si>
    <t>preg. 31</t>
  </si>
  <si>
    <t>preg. 33</t>
  </si>
  <si>
    <t>Datos brutos das respostas</t>
  </si>
  <si>
    <t>Española</t>
  </si>
  <si>
    <t>Portuguesa</t>
  </si>
  <si>
    <t>Ecuatoriana</t>
  </si>
  <si>
    <t>Peruana</t>
  </si>
  <si>
    <t>Italiana</t>
  </si>
  <si>
    <t>USC</t>
  </si>
  <si>
    <t>Instituto Politécnico do Porto</t>
  </si>
  <si>
    <t>UdC</t>
  </si>
  <si>
    <t>América</t>
  </si>
  <si>
    <t>Tempo parcial</t>
  </si>
  <si>
    <t>Tempo completo</t>
  </si>
  <si>
    <t>V03D036V06</t>
  </si>
  <si>
    <t>V04D034V06</t>
  </si>
  <si>
    <t>Programa de doutoramento</t>
  </si>
  <si>
    <t>Código do PD</t>
  </si>
  <si>
    <t>P02D037V06</t>
  </si>
  <si>
    <t>V09D038V06</t>
  </si>
  <si>
    <t>V09D041V06</t>
  </si>
  <si>
    <t>V11D033V06</t>
  </si>
  <si>
    <t>Mexicana</t>
  </si>
  <si>
    <t>Bolsa ou contrato</t>
  </si>
  <si>
    <t>Doutoramento en Ciencias do Deporte, Educación Física e Actividade Física Saudable</t>
  </si>
  <si>
    <t>Doutoramento en Análise Económico e Estratexia Empresarial</t>
  </si>
  <si>
    <t>Doutoramento en Eficiencia enerxética e Sustentabilidade en Enxeńaría e Arquitectura</t>
  </si>
  <si>
    <t>Doutoramento en Protección do Patrimonio Cultural</t>
  </si>
  <si>
    <t>Doutoramento en Ciencia e Tecnoloxía Química pola USC e universidade de Santiago de Compostela e a Universidade de Vigo</t>
  </si>
  <si>
    <t>Resultados de participación</t>
  </si>
  <si>
    <t>Xerais</t>
  </si>
  <si>
    <t>2015/16</t>
  </si>
  <si>
    <t>2016/17</t>
  </si>
  <si>
    <t>Resultados de satisfacción por pregunta</t>
  </si>
  <si>
    <t>6
Información pública DO pd</t>
  </si>
  <si>
    <t>7
Modalidades de presentación da tese</t>
  </si>
  <si>
    <t>8
Mención internacional</t>
  </si>
  <si>
    <t>9
Bolsas/contratos</t>
  </si>
  <si>
    <t>10
Bolsas/contratos para postdoutorais</t>
  </si>
  <si>
    <t>11
Saídas profesionais</t>
  </si>
  <si>
    <t>12
Renovación da matrícula</t>
  </si>
  <si>
    <t>13
Trámites defensa da tese</t>
  </si>
  <si>
    <t>14
Documentos  actividades formativas</t>
  </si>
  <si>
    <t>15
Xestión do PI</t>
  </si>
  <si>
    <t>16
Avaliacións anuais</t>
  </si>
  <si>
    <t>17
Coordinador/a do PD</t>
  </si>
  <si>
    <t>18
Titor/a</t>
  </si>
  <si>
    <t>19
Dirección da tese</t>
  </si>
  <si>
    <t>20
Profesorado do PD</t>
  </si>
  <si>
    <t>21
PAS do centro</t>
  </si>
  <si>
    <t>22
Sección de Posgrao</t>
  </si>
  <si>
    <t>23
EIDO</t>
  </si>
  <si>
    <t>24
Medios materiais</t>
  </si>
  <si>
    <t>25
Espazos de traballo</t>
  </si>
  <si>
    <t>26
Tema da tese</t>
  </si>
  <si>
    <t>27
Coñecementos</t>
  </si>
  <si>
    <t>28
Oferta formativa</t>
  </si>
  <si>
    <t>29
Relación cos obxectivos profesionais</t>
  </si>
  <si>
    <t>30
Novas perspectivas</t>
  </si>
  <si>
    <t>31
Esforzo e dedicación</t>
  </si>
  <si>
    <t>32
Satisfacción xeral co PD</t>
  </si>
  <si>
    <t>33
Volvería elixir o PD</t>
  </si>
  <si>
    <t>N/A</t>
  </si>
  <si>
    <t>Universidade de Santiago de Compostela</t>
  </si>
  <si>
    <t>Asia</t>
  </si>
  <si>
    <t>Data</t>
  </si>
  <si>
    <t>Brasileira</t>
  </si>
  <si>
    <t>preg. 1M</t>
  </si>
  <si>
    <t>preg. M0</t>
  </si>
  <si>
    <t>preg. M1</t>
  </si>
  <si>
    <t>preg. MM</t>
  </si>
  <si>
    <t>preg. M3</t>
  </si>
  <si>
    <t>preg. M4</t>
  </si>
  <si>
    <t>preg. M5</t>
  </si>
  <si>
    <t>preg. M6</t>
  </si>
  <si>
    <t>preg. M7</t>
  </si>
  <si>
    <t>preg. M8</t>
  </si>
  <si>
    <t>preg. M9</t>
  </si>
  <si>
    <t>preg. 3M</t>
  </si>
  <si>
    <t>bloque M</t>
  </si>
  <si>
    <t>mulleres bloque M</t>
  </si>
  <si>
    <t>homes bloque M</t>
  </si>
  <si>
    <t>O03D040V06</t>
  </si>
  <si>
    <t>P03D039V06</t>
  </si>
  <si>
    <t>PROMEDIOS PREGUNTA</t>
  </si>
  <si>
    <t>PROMEDIO GLOBAL</t>
  </si>
  <si>
    <t>RESULTADOS DESAGREGADOS POR SEXO</t>
  </si>
  <si>
    <t>Mulleres (M)</t>
  </si>
  <si>
    <t>Homes (H)</t>
  </si>
  <si>
    <t>Nº Respuestas mulleres</t>
  </si>
  <si>
    <t>Nº Respostas homes</t>
  </si>
  <si>
    <t>Sobre a información xeral do programa</t>
  </si>
  <si>
    <t>Sobre os procedementos administrativos</t>
  </si>
  <si>
    <t>Sobre os axentes implicados</t>
  </si>
  <si>
    <t>Sobre os recursos</t>
  </si>
  <si>
    <t>Sobre a oferta formativa</t>
  </si>
  <si>
    <t>Total homes</t>
  </si>
  <si>
    <t>Total mulleres</t>
  </si>
  <si>
    <r>
      <t xml:space="preserve">Universidade de Vigo
</t>
    </r>
    <r>
      <rPr>
        <sz val="14"/>
        <color theme="1"/>
        <rFont val="Arial"/>
        <family val="2"/>
      </rPr>
      <t>(media)</t>
    </r>
  </si>
  <si>
    <t>Programa de Doutoramento en Creatividade e Innovación Social e Sostible</t>
  </si>
  <si>
    <t>Doutoramento en Química Teórica e Modelización Computacíonal/Theoretical Chemistry and Computacional Modelling</t>
  </si>
  <si>
    <t>2017/18</t>
  </si>
  <si>
    <t>bloque 2</t>
  </si>
  <si>
    <t>Bloque 1
Información xeral do programa</t>
  </si>
  <si>
    <t>Bloque 2
Os procedementos administrativos</t>
  </si>
  <si>
    <t>Bloque 3
Os axentes implicados</t>
  </si>
  <si>
    <t>Bloque 4
Os recursos</t>
  </si>
  <si>
    <t>Bloque 5
Oferta formativa</t>
  </si>
  <si>
    <t>As celas en branco nos resultados de participación indican que a poboación para o programa de doutoramento, nun ano determinado, é nula.</t>
  </si>
  <si>
    <t>As celas en branco nos resultados de satisfacción (xerais, por bloques ou por preguntas) indican que non existen respostas dispoñibles (ben porque non hai poboación, porque non hai participación ou porque non hai respostas para determinadas preguntas).</t>
  </si>
  <si>
    <t>Programa de Medición da Satisfacción</t>
  </si>
  <si>
    <t>Escola Internacional de Doutoramento</t>
  </si>
  <si>
    <t>Programación 2019/20 a 2021/22</t>
  </si>
  <si>
    <t xml:space="preserve">Aprobada na Comisión de Calidade o 23.07.2020 </t>
  </si>
  <si>
    <t>Informe de resultados</t>
  </si>
  <si>
    <t>Medición da satisfacción do</t>
  </si>
  <si>
    <t xml:space="preserve">curso </t>
  </si>
  <si>
    <t>Período de realización da enquisa:</t>
  </si>
  <si>
    <t>1- 31 de outubro de 2020</t>
  </si>
  <si>
    <t>Febreiro de 2021</t>
  </si>
  <si>
    <t>estudantado de 3º ano</t>
  </si>
  <si>
    <t>Idioma inicial</t>
  </si>
  <si>
    <t>Ámbito xeográfico</t>
  </si>
  <si>
    <t>Dedicación maioritaria</t>
  </si>
  <si>
    <t>gl</t>
  </si>
  <si>
    <t>en</t>
  </si>
  <si>
    <t>es</t>
  </si>
  <si>
    <t>UNED</t>
  </si>
  <si>
    <t>ISCAP</t>
  </si>
  <si>
    <t>RESULTADOS DESAGREGADOS POR PD</t>
  </si>
  <si>
    <t>Colombiana</t>
  </si>
  <si>
    <t>Exipcia</t>
  </si>
  <si>
    <t>África</t>
  </si>
  <si>
    <t>Resto de España</t>
  </si>
  <si>
    <t>DATOS DE ENTRADA</t>
  </si>
  <si>
    <t>Participación diaria</t>
  </si>
  <si>
    <t>% diaria</t>
  </si>
  <si>
    <t>Participación acumulada</t>
  </si>
  <si>
    <t>% acumulada</t>
  </si>
  <si>
    <t>Idioma empregado</t>
  </si>
  <si>
    <t>Home</t>
  </si>
  <si>
    <t>Muller</t>
  </si>
  <si>
    <t>Dispón de bolsa ou contrato para realizar os estudos?</t>
  </si>
  <si>
    <t>Pregunta 9. Coñezo o sistema de bolsas/contratos da etapa de formación para o alumnado de doutoramento</t>
  </si>
  <si>
    <t>Coñezo o sistema de bolsas/contratos para os/as investigadores/as posdoutorais</t>
  </si>
  <si>
    <t>Pregunta 10. Coñezo o sistema de bolsas/contratos para os/as investigadores/as posdoutorais</t>
  </si>
  <si>
    <t>Facilitouse información sobre saídas profesionais tras o doutoramento</t>
  </si>
  <si>
    <t>Pregunta 11. Facilitouse información sobre saídas profesionais tras o doutoramento</t>
  </si>
  <si>
    <t>Coñezo os trámites administrativos que debo seguir antes de defender a miña tese</t>
  </si>
  <si>
    <t>Pregunta 13. Coñezo os trámites administrativos que debo seguir antes de defender a miña tese</t>
  </si>
  <si>
    <t>preg. 20</t>
  </si>
  <si>
    <t>preg. 21</t>
  </si>
  <si>
    <t>preg. 22</t>
  </si>
  <si>
    <t>preg. 23</t>
  </si>
  <si>
    <t>preg. 24</t>
  </si>
  <si>
    <t>preg. 25</t>
  </si>
  <si>
    <t>preg. 26</t>
  </si>
  <si>
    <t>preg. 27</t>
  </si>
  <si>
    <t>preg. 28</t>
  </si>
  <si>
    <t>preg. 29</t>
  </si>
  <si>
    <t>preg. 32</t>
  </si>
  <si>
    <t>O profesorado do programa fomenta a crítica científica e maila actividade investigadora</t>
  </si>
  <si>
    <t>Pregunta 20. O profesorado do programa fomenta a crítica científica e maila actividade investigadora</t>
  </si>
  <si>
    <t>Elixín este programa pola súa relación cos meus obxectivos profesionais</t>
  </si>
  <si>
    <t>Pregunta 29. Elixín este programa pola súa relación cos meus obxectivos profesionais</t>
  </si>
  <si>
    <t>O programa abriume novas perspectivas cara á miña inserción laboral</t>
  </si>
  <si>
    <t>Pregunta 30. O programa abriume novas perspectivas cara á miña inserción laboral</t>
  </si>
  <si>
    <t>O meu esforzo e dedicación foron suficientes para a miña investigación</t>
  </si>
  <si>
    <t>Pregunta 31. O meu esforzo e dedicación foron suficientes para a miña investigación</t>
  </si>
  <si>
    <t>Pregunta 33. Coa información da que dispoño nestes momentos, volvería  elixir este programa para realizar estudos de doutoramento</t>
  </si>
  <si>
    <t>PROMEDIOS UNIVERSIDADE POR PREGUNTA E SECCIÓN</t>
  </si>
  <si>
    <t>PROMEDIOS SECCIÓN</t>
  </si>
  <si>
    <t>SECCIÓN</t>
  </si>
  <si>
    <t>Resultados de participación e análise dos datos de entrada e das respostas cualitativas</t>
  </si>
  <si>
    <t>2018/19</t>
  </si>
  <si>
    <t>ND</t>
  </si>
  <si>
    <r>
      <t xml:space="preserve">I01D02V06
</t>
    </r>
    <r>
      <rPr>
        <sz val="12"/>
        <color rgb="FF00B050"/>
        <rFont val="Arial"/>
        <family val="2"/>
      </rPr>
      <t>V02D042V06</t>
    </r>
  </si>
  <si>
    <t>Doutoramento en Ecosistemas Terrestres, Usos Sustentables e Implicacións Ambientais</t>
  </si>
  <si>
    <t>Programa de Doutoramento en Auga, Sustentabilidade e Desenvolvemento</t>
  </si>
  <si>
    <t>Doutoramento en Xestión e Resolución de Conflitos. Menores, Familia e Xustiza Terapéutica</t>
  </si>
  <si>
    <t>Doutoramento en Nanomedicina</t>
  </si>
  <si>
    <t>V09D038V06
V09D041V06</t>
  </si>
  <si>
    <t>2019-2020</t>
  </si>
  <si>
    <t>Ghent University</t>
  </si>
  <si>
    <t>Universidade da Coruña</t>
  </si>
  <si>
    <t>University of the Arts London (UAL)</t>
  </si>
  <si>
    <t>Uvigo</t>
  </si>
  <si>
    <t>University of Szeged, Hungary</t>
  </si>
  <si>
    <t>Romanesa</t>
  </si>
  <si>
    <t>Universidade de Bucarest</t>
  </si>
  <si>
    <t>Universidad Politécnica de Madrid</t>
  </si>
  <si>
    <t>Navarra</t>
  </si>
  <si>
    <t>Arab Academy for Science, Technology, &amp; Maritime Transport</t>
  </si>
  <si>
    <t>Universidad de Vigo</t>
  </si>
  <si>
    <t>CEU Cardenal Herrera</t>
  </si>
  <si>
    <t>ISCTE – Instituto Universitário de Lisboa (Portugal)</t>
  </si>
  <si>
    <t>Universidade do Minho</t>
  </si>
  <si>
    <t>Universidad del País Vasco</t>
  </si>
  <si>
    <t>University of Glasgow</t>
  </si>
  <si>
    <t>Universidad Casa Grande</t>
  </si>
  <si>
    <t>Istituto Politécnico do Porto</t>
  </si>
  <si>
    <t>Instituto de Ciências Biomédicas Abel Salazar - Universidade do Porto</t>
  </si>
  <si>
    <t>uSC</t>
  </si>
  <si>
    <t>Universidade do Minho
Portugal</t>
  </si>
  <si>
    <t>Vigo</t>
  </si>
  <si>
    <t>Kansas State University</t>
  </si>
  <si>
    <t>Mestrado no Instituto Politécnico do Cávado e do Ave em Barcelos - Portugal</t>
  </si>
  <si>
    <t>Universidade de Vigo.</t>
  </si>
  <si>
    <t>Universidade do Minho, Braga, Portugal</t>
  </si>
  <si>
    <t>Instituto Piaget (Portugal)</t>
  </si>
  <si>
    <t>Universidade do Porto</t>
  </si>
  <si>
    <t>Santiago de Compostela.</t>
  </si>
  <si>
    <t>Universidad Nacional Pedro Ruiz Gallo - Perú</t>
  </si>
  <si>
    <t>Instituto Politécnico de Leiria</t>
  </si>
  <si>
    <t>Technische Universität Dresden</t>
  </si>
  <si>
    <t>Salamanca</t>
  </si>
  <si>
    <t>Universidade de Trás-os-Montes e Alto Douro</t>
  </si>
  <si>
    <t>Universidad Pontificia Bolivariana de Medellin</t>
  </si>
  <si>
    <t>ISCAP (Instituto Superior de Contabilidade e Administração do Porto (Portugal)</t>
  </si>
  <si>
    <t>colombiana</t>
  </si>
  <si>
    <t>Universidad de Tarapacà</t>
  </si>
  <si>
    <t>Universidade de Aveiro</t>
  </si>
  <si>
    <t>Unviersidad Autónoma de Barcelona</t>
  </si>
  <si>
    <t>Universidade Porto - Faculdade e Medicina</t>
  </si>
  <si>
    <t>Universidades de Coimbra e Vigo</t>
  </si>
  <si>
    <t>Universidad de Zagreb</t>
  </si>
  <si>
    <t>Universidad Autónoma de Barcelona</t>
  </si>
  <si>
    <t>Granada y Santiago</t>
  </si>
  <si>
    <t>UNIR</t>
  </si>
  <si>
    <t>CICESE(México)</t>
  </si>
  <si>
    <t>India</t>
  </si>
  <si>
    <t>VIT(vellore institute of technology) University ,Vellore,Tamilnadu,India</t>
  </si>
  <si>
    <t>York University, Toronto. Canadá.</t>
  </si>
  <si>
    <t>Universidad Autónoma de Madrid</t>
  </si>
  <si>
    <t>U. do Porto, Portugal</t>
  </si>
  <si>
    <t>Universidade de Vigo e University of Edinburgh</t>
  </si>
  <si>
    <t>Croata</t>
  </si>
  <si>
    <t>Etíope</t>
  </si>
  <si>
    <t>Grega</t>
  </si>
  <si>
    <t>Húngara</t>
  </si>
  <si>
    <t>Portuguesa e Angolana</t>
  </si>
  <si>
    <t>º</t>
  </si>
  <si>
    <t>Informe de resultados da enquisa de satisfacción do estudantado de 3º ano de doutoramento -2019/20- (síntese)</t>
  </si>
  <si>
    <t>2019/20</t>
  </si>
  <si>
    <t>Resultados de satisfacción por seccións</t>
  </si>
  <si>
    <t xml:space="preserve"> Resultados de satisfacción por programa</t>
  </si>
  <si>
    <t>Obxectivo de Calidade</t>
  </si>
  <si>
    <t>Resultados de satisfacción por temáticas</t>
  </si>
  <si>
    <t>Sección</t>
  </si>
  <si>
    <t>Obxectivo de Calidade 2019/20</t>
  </si>
  <si>
    <t>A información pública na web sobre o programa (obxectivos, requisitos formativos, cadro docente, liñas de investigación) foi satisfactoria.</t>
  </si>
  <si>
    <t>Información xeral do programa</t>
  </si>
  <si>
    <t>Os procedementos informáticos relativos á proposta e aprobación dos plans de investigación foron satisfactorios.</t>
  </si>
  <si>
    <t>Procedementos administrativos</t>
  </si>
  <si>
    <t>Estou satisfeito/a co labor do/a coordinador/a do programa.</t>
  </si>
  <si>
    <t>Estou satisfeito/a co labor do personal administrativo do Centro (Facultade, Escola).</t>
  </si>
  <si>
    <t>Estou satisfeito/a co funcionamento da Sección de Posgrao da UVigo.</t>
  </si>
  <si>
    <t>Axentes implicados</t>
  </si>
  <si>
    <t>O programa dispón dos medios materiais, bibliográficos e de investigación necesarios para o desenvolvemento satisfactorio da miña tese.</t>
  </si>
  <si>
    <t>Os espazos de traballo (para doutorandos/as, biblioteca, laboratorios, etc.) son axeitados.</t>
  </si>
  <si>
    <t>Recursos</t>
  </si>
  <si>
    <t>Elixín este programa pola súa relación cos meu obxectivos profesionais.</t>
  </si>
  <si>
    <t xml:space="preserve"> Oferta formativa</t>
  </si>
  <si>
    <t>Estou satisfeito/a coa información proporcionada sobre as modalidades de presentación da tese (tradicional ou por compendio de artigos).</t>
  </si>
  <si>
    <t>Estou satisfeito/a coa información proporcionada sobre a mención internacional.</t>
  </si>
  <si>
    <t>Coñezo o sistema de bolsas/contratos da etapa de formación para o alumnado de doutoramento.</t>
  </si>
  <si>
    <t>Coñezo o sistema de bolsas/contratos para o investigadores/as posdoutorais.</t>
  </si>
  <si>
    <t>Facilitouse información sobre saídas profesionais tralo doutoramento.</t>
  </si>
  <si>
    <t>O proceso de renovación da matrícula estivo ben organizado.</t>
  </si>
  <si>
    <t>Os procedementos relativos ás avaliacións anuais foron satisfactorios.</t>
  </si>
  <si>
    <t>Estou satisfeito/a co funcionamento da Escola Internacional de Doutoramento (EIDO) da UVigo.</t>
  </si>
  <si>
    <t>O tema da miña tese respondeu as miñas expectativas.</t>
  </si>
  <si>
    <t>O programa aportoume coñecementos novos, precisos e actualizados.</t>
  </si>
  <si>
    <t>Coa información da que dispoño nestes momentos, volvería a elixir este programa para realizar estudos de doutoramento.</t>
  </si>
  <si>
    <t>ND: Un problema técnico na aplicación de enquisas (LimeSurvey) provocou que sexa imposible dispor dos resultados de participación e de satisfacción desagregados por programa, así como tampouco por sexo.</t>
  </si>
  <si>
    <t xml:space="preserve">Este problema xerouse no proceso de realización das enquisas a estudantes que tivo lugar en outubro de 2020 o cal, de xeito excepcional (por mor da pandemia), abrangueu dúas poboacións de doutorandos/as diferenetes, correspondentes aos curso 2018/19 e 2019/20, ambos os dous tanto de 1º como de 3º 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</si>
</sst>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C0A]d\-mmm;@"/>
    <numFmt numFmtId="165" formatCode="0.0%"/>
    <numFmt numFmtId="166" formatCode="0.00;;@"/>
  </numFmts>
  <fonts count="66">
    <font>
      <sz val="11"/>
      <color theme="1"/>
      <name val="Calibri"/>
      <family val="2"/>
      <scheme val="minor"/>
    </font>
    <font>
      <sz val="10"/>
      <name val="Arial"/>
      <family val="2"/>
    </font>
    <font>
      <sz val="22"/>
      <name val="Arial"/>
      <family val="2"/>
    </font>
    <font>
      <b/>
      <sz val="22"/>
      <color theme="5" tint="-0.249977111117893"/>
      <name val="Times New Roman"/>
      <family val="1"/>
    </font>
    <font>
      <b/>
      <sz val="22"/>
      <name val="Arial Black"/>
      <family val="2"/>
    </font>
    <font>
      <sz val="22"/>
      <color rgb="FF00B0F0"/>
      <name val="Arial"/>
      <family val="2"/>
    </font>
    <font>
      <b/>
      <sz val="22"/>
      <color rgb="FF00B0F0"/>
      <name val="Arial Black"/>
      <family val="2"/>
    </font>
    <font>
      <sz val="10"/>
      <name val="New Baskerville"/>
      <family val="1"/>
    </font>
    <font>
      <sz val="11"/>
      <color theme="1"/>
      <name val="New Baskerville"/>
      <family val="1"/>
    </font>
    <font>
      <sz val="22"/>
      <name val="New Baskerville"/>
      <family val="1"/>
    </font>
    <font>
      <sz val="18"/>
      <name val="Arial"/>
      <family val="2"/>
    </font>
    <font>
      <sz val="18"/>
      <name val="New Baskerville"/>
      <family val="1"/>
    </font>
    <font>
      <sz val="14"/>
      <name val="New Baskerville"/>
      <family val="1"/>
    </font>
    <font>
      <sz val="11"/>
      <name val="New Baskerville"/>
      <family val="1"/>
    </font>
    <font>
      <sz val="12"/>
      <color theme="5" tint="-0.249977111117893"/>
      <name val="New Baskerville"/>
      <family val="1"/>
    </font>
    <font>
      <sz val="22"/>
      <color rgb="FFC66211"/>
      <name val="New Baskerville"/>
      <family val="1"/>
    </font>
    <font>
      <u/>
      <sz val="11"/>
      <color theme="10"/>
      <name val="Calibri"/>
      <family val="2"/>
      <scheme val="minor"/>
    </font>
    <font>
      <u/>
      <sz val="11"/>
      <color theme="10"/>
      <name val="New Baskerville"/>
      <family val="1"/>
    </font>
    <font>
      <u/>
      <sz val="18"/>
      <color theme="10"/>
      <name val="New Baskerville"/>
      <family val="1"/>
    </font>
    <font>
      <sz val="11"/>
      <color theme="1"/>
      <name val="Calibri"/>
      <family val="2"/>
      <scheme val="minor"/>
    </font>
    <font>
      <sz val="12"/>
      <name val="New Baskerville"/>
      <family val="1"/>
    </font>
    <font>
      <sz val="14"/>
      <color theme="1"/>
      <name val="Calibri"/>
      <family val="2"/>
      <scheme val="minor"/>
    </font>
    <font>
      <sz val="11"/>
      <color theme="0"/>
      <name val="Calibri"/>
      <family val="2"/>
      <scheme val="minor"/>
    </font>
    <font>
      <sz val="12"/>
      <color rgb="FF7030A0"/>
      <name val="New Baskerville"/>
      <family val="1"/>
    </font>
    <font>
      <sz val="12"/>
      <color theme="1"/>
      <name val="New Baskerville"/>
      <family val="1"/>
    </font>
    <font>
      <sz val="11"/>
      <color rgb="FF0070C0"/>
      <name val="Calibri"/>
      <family val="2"/>
      <scheme val="minor"/>
    </font>
    <font>
      <sz val="9"/>
      <color indexed="81"/>
      <name val="Tahoma"/>
      <family val="2"/>
    </font>
    <font>
      <b/>
      <sz val="9"/>
      <color indexed="81"/>
      <name val="Tahoma"/>
      <family val="2"/>
    </font>
    <font>
      <sz val="11"/>
      <color theme="1"/>
      <name val="Arial"/>
      <family val="2"/>
    </font>
    <font>
      <b/>
      <sz val="11"/>
      <color theme="1"/>
      <name val="Arial"/>
      <family val="2"/>
    </font>
    <font>
      <sz val="12"/>
      <color theme="1"/>
      <name val="Arial"/>
      <family val="2"/>
    </font>
    <font>
      <sz val="12"/>
      <name val="Arial"/>
      <family val="2"/>
    </font>
    <font>
      <b/>
      <sz val="12"/>
      <color theme="1"/>
      <name val="Arial"/>
      <family val="2"/>
    </font>
    <font>
      <i/>
      <sz val="11"/>
      <color theme="1"/>
      <name val="Arial"/>
      <family val="2"/>
    </font>
    <font>
      <sz val="12"/>
      <color rgb="FF0070C0"/>
      <name val="Arial"/>
      <family val="2"/>
    </font>
    <font>
      <b/>
      <sz val="14"/>
      <color theme="1"/>
      <name val="Arial"/>
      <family val="2"/>
    </font>
    <font>
      <b/>
      <sz val="18"/>
      <color rgb="FF0070C0"/>
      <name val="Arial"/>
      <family val="2"/>
    </font>
    <font>
      <b/>
      <sz val="14"/>
      <name val="Arial"/>
      <family val="2"/>
    </font>
    <font>
      <sz val="14"/>
      <color theme="1"/>
      <name val="Arial"/>
      <family val="2"/>
    </font>
    <font>
      <b/>
      <sz val="12"/>
      <name val="Arial"/>
      <family val="2"/>
    </font>
    <font>
      <b/>
      <i/>
      <sz val="12"/>
      <color theme="1"/>
      <name val="Arial"/>
      <family val="2"/>
    </font>
    <font>
      <b/>
      <sz val="12"/>
      <color theme="0"/>
      <name val="Arial"/>
      <family val="2"/>
    </font>
    <font>
      <b/>
      <sz val="16"/>
      <color theme="1"/>
      <name val="Arial"/>
      <family val="2"/>
    </font>
    <font>
      <sz val="18"/>
      <color rgb="FF002060"/>
      <name val="New Baskerville"/>
      <family val="1"/>
    </font>
    <font>
      <sz val="20"/>
      <color theme="1"/>
      <name val="Calibri"/>
      <family val="2"/>
      <scheme val="minor"/>
    </font>
    <font>
      <sz val="22"/>
      <color rgb="FF002060"/>
      <name val="New Baskerville"/>
      <family val="1"/>
    </font>
    <font>
      <sz val="14"/>
      <color theme="1"/>
      <name val="New Baskerville"/>
      <family val="1"/>
    </font>
    <font>
      <sz val="10"/>
      <color theme="1"/>
      <name val="New Baskerville"/>
      <family val="1"/>
    </font>
    <font>
      <sz val="24"/>
      <color theme="1"/>
      <name val="Calibri"/>
      <family val="2"/>
      <scheme val="minor"/>
    </font>
    <font>
      <sz val="24"/>
      <color rgb="FF002060"/>
      <name val="New Baskerville"/>
      <family val="1"/>
    </font>
    <font>
      <b/>
      <sz val="22"/>
      <color rgb="FF002060"/>
      <name val="Calibri"/>
      <family val="2"/>
      <scheme val="minor"/>
    </font>
    <font>
      <b/>
      <sz val="22"/>
      <color rgb="FF002060"/>
      <name val="New Baskerville"/>
      <family val="1"/>
    </font>
    <font>
      <sz val="20"/>
      <color rgb="FF002060"/>
      <name val="New Baskerville"/>
      <family val="1"/>
    </font>
    <font>
      <b/>
      <sz val="24"/>
      <color rgb="FF002060"/>
      <name val="New Baskerville"/>
      <family val="1"/>
    </font>
    <font>
      <sz val="16"/>
      <color theme="1"/>
      <name val="New Baskerville"/>
      <family val="1"/>
    </font>
    <font>
      <sz val="22"/>
      <color rgb="FF002060"/>
      <name val="Arial"/>
      <family val="2"/>
    </font>
    <font>
      <b/>
      <sz val="12"/>
      <color rgb="FF0070C0"/>
      <name val="Arial"/>
      <family val="2"/>
    </font>
    <font>
      <b/>
      <sz val="14"/>
      <color rgb="FF0070C0"/>
      <name val="Arial"/>
      <family val="2"/>
    </font>
    <font>
      <sz val="12"/>
      <color theme="1"/>
      <name val="Calibri"/>
      <family val="2"/>
      <scheme val="minor"/>
    </font>
    <font>
      <sz val="12"/>
      <color rgb="FF00B050"/>
      <name val="Arial"/>
      <family val="2"/>
    </font>
    <font>
      <b/>
      <sz val="16"/>
      <color rgb="FF00B050"/>
      <name val="Arial"/>
      <family val="2"/>
    </font>
    <font>
      <b/>
      <sz val="14"/>
      <color rgb="FF00B050"/>
      <name val="Arial"/>
      <family val="2"/>
    </font>
    <font>
      <b/>
      <i/>
      <sz val="14"/>
      <color theme="2"/>
      <name val="Arial"/>
      <family val="2"/>
    </font>
    <font>
      <b/>
      <sz val="14"/>
      <color theme="2"/>
      <name val="Arial"/>
      <family val="2"/>
    </font>
    <font>
      <sz val="14"/>
      <color theme="2"/>
      <name val="Calibri"/>
      <family val="2"/>
      <scheme val="minor"/>
    </font>
    <font>
      <sz val="14"/>
      <name val="Arial"/>
      <family val="2"/>
    </font>
  </fonts>
  <fills count="11">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59999389629810485"/>
        <bgColor indexed="64"/>
      </patternFill>
    </fill>
  </fills>
  <borders count="121">
    <border>
      <left/>
      <right/>
      <top/>
      <bottom/>
      <diagonal/>
    </border>
    <border>
      <left style="medium">
        <color rgb="FFC66211"/>
      </left>
      <right/>
      <top style="medium">
        <color rgb="FFC66211"/>
      </top>
      <bottom/>
      <diagonal/>
    </border>
    <border>
      <left/>
      <right/>
      <top style="medium">
        <color rgb="FFC66211"/>
      </top>
      <bottom/>
      <diagonal/>
    </border>
    <border>
      <left/>
      <right style="medium">
        <color rgb="FFC66211"/>
      </right>
      <top style="medium">
        <color rgb="FFC66211"/>
      </top>
      <bottom/>
      <diagonal/>
    </border>
    <border>
      <left style="medium">
        <color rgb="FFC66211"/>
      </left>
      <right/>
      <top/>
      <bottom/>
      <diagonal/>
    </border>
    <border>
      <left/>
      <right style="medium">
        <color rgb="FFC66211"/>
      </right>
      <top/>
      <bottom/>
      <diagonal/>
    </border>
    <border>
      <left style="medium">
        <color rgb="FFC66211"/>
      </left>
      <right/>
      <top/>
      <bottom style="medium">
        <color rgb="FFC66211"/>
      </bottom>
      <diagonal/>
    </border>
    <border>
      <left/>
      <right/>
      <top/>
      <bottom style="medium">
        <color rgb="FFC66211"/>
      </bottom>
      <diagonal/>
    </border>
    <border>
      <left/>
      <right style="medium">
        <color rgb="FFC66211"/>
      </right>
      <top/>
      <bottom style="medium">
        <color rgb="FFC66211"/>
      </bottom>
      <diagonal/>
    </border>
    <border>
      <left style="medium">
        <color rgb="FFC66211"/>
      </left>
      <right/>
      <top style="medium">
        <color rgb="FFC66211"/>
      </top>
      <bottom style="medium">
        <color rgb="FFC66211"/>
      </bottom>
      <diagonal/>
    </border>
    <border>
      <left/>
      <right/>
      <top style="medium">
        <color rgb="FFC66211"/>
      </top>
      <bottom style="medium">
        <color rgb="FFC66211"/>
      </bottom>
      <diagonal/>
    </border>
    <border>
      <left/>
      <right style="medium">
        <color rgb="FFC66211"/>
      </right>
      <top style="medium">
        <color rgb="FFC66211"/>
      </top>
      <bottom style="medium">
        <color rgb="FFC66211"/>
      </bottom>
      <diagonal/>
    </border>
    <border>
      <left/>
      <right/>
      <top/>
      <bottom style="thin">
        <color rgb="FFC66211"/>
      </bottom>
      <diagonal/>
    </border>
    <border>
      <left/>
      <right/>
      <top style="thin">
        <color rgb="FFC66211"/>
      </top>
      <bottom style="thin">
        <color rgb="FFC66211"/>
      </bottom>
      <diagonal/>
    </border>
    <border>
      <left/>
      <right/>
      <top style="thin">
        <color rgb="FFC66211"/>
      </top>
      <bottom/>
      <diagonal/>
    </border>
    <border>
      <left style="thin">
        <color rgb="FFC66211"/>
      </left>
      <right/>
      <top style="thin">
        <color rgb="FFC66211"/>
      </top>
      <bottom style="thin">
        <color rgb="FFC66211"/>
      </bottom>
      <diagonal/>
    </border>
    <border>
      <left style="thin">
        <color rgb="FFC66211"/>
      </left>
      <right/>
      <top/>
      <bottom/>
      <diagonal/>
    </border>
    <border>
      <left style="thin">
        <color rgb="FFC66211"/>
      </left>
      <right/>
      <top style="thin">
        <color rgb="FFC66211"/>
      </top>
      <bottom/>
      <diagonal/>
    </border>
    <border>
      <left style="thin">
        <color rgb="FFC66211"/>
      </left>
      <right/>
      <top/>
      <bottom style="thin">
        <color rgb="FFC66211"/>
      </bottom>
      <diagonal/>
    </border>
    <border>
      <left style="thin">
        <color rgb="FFC66211"/>
      </left>
      <right style="medium">
        <color rgb="FFC66211"/>
      </right>
      <top/>
      <bottom/>
      <diagonal/>
    </border>
    <border>
      <left/>
      <right style="thin">
        <color rgb="FFC66211"/>
      </right>
      <top style="thin">
        <color rgb="FFC66211"/>
      </top>
      <bottom/>
      <diagonal/>
    </border>
    <border>
      <left/>
      <right style="thin">
        <color rgb="FFC66211"/>
      </right>
      <top/>
      <bottom/>
      <diagonal/>
    </border>
    <border>
      <left/>
      <right style="thin">
        <color rgb="FFC66211"/>
      </right>
      <top/>
      <bottom style="thin">
        <color rgb="FFC66211"/>
      </bottom>
      <diagonal/>
    </border>
    <border>
      <left/>
      <right style="medium">
        <color rgb="FFC66211"/>
      </right>
      <top/>
      <bottom style="thin">
        <color rgb="FFC66211"/>
      </bottom>
      <diagonal/>
    </border>
    <border>
      <left style="medium">
        <color rgb="FFC66211"/>
      </left>
      <right/>
      <top style="thin">
        <color rgb="FFC66211"/>
      </top>
      <bottom/>
      <diagonal/>
    </border>
    <border>
      <left style="thin">
        <color rgb="FFC66211"/>
      </left>
      <right style="thin">
        <color rgb="FFC66211"/>
      </right>
      <top style="thin">
        <color rgb="FFC66211"/>
      </top>
      <bottom/>
      <diagonal/>
    </border>
    <border>
      <left style="medium">
        <color rgb="FFC66211"/>
      </left>
      <right style="thin">
        <color rgb="FFC66211"/>
      </right>
      <top style="thin">
        <color rgb="FFC66211"/>
      </top>
      <bottom/>
      <diagonal/>
    </border>
    <border>
      <left style="thin">
        <color rgb="FFC66211"/>
      </left>
      <right style="medium">
        <color rgb="FFC66211"/>
      </right>
      <top style="thin">
        <color rgb="FFC66211"/>
      </top>
      <bottom/>
      <diagonal/>
    </border>
    <border>
      <left/>
      <right style="medium">
        <color rgb="FFC66211"/>
      </right>
      <top style="medium">
        <color rgb="FFC66211"/>
      </top>
      <bottom style="thin">
        <color rgb="FFC66211"/>
      </bottom>
      <diagonal/>
    </border>
    <border>
      <left/>
      <right/>
      <top style="hair">
        <color rgb="FFC66211"/>
      </top>
      <bottom style="hair">
        <color rgb="FFC66211"/>
      </bottom>
      <diagonal/>
    </border>
    <border>
      <left/>
      <right/>
      <top style="thin">
        <color rgb="FFFFC000"/>
      </top>
      <bottom/>
      <diagonal/>
    </border>
    <border>
      <left style="thin">
        <color rgb="FFC66211"/>
      </left>
      <right/>
      <top style="hair">
        <color rgb="FFC66211"/>
      </top>
      <bottom style="hair">
        <color rgb="FFC66211"/>
      </bottom>
      <diagonal/>
    </border>
    <border>
      <left/>
      <right/>
      <top style="hair">
        <color rgb="FFC66211"/>
      </top>
      <bottom/>
      <diagonal/>
    </border>
    <border>
      <left style="medium">
        <color rgb="FFC66211"/>
      </left>
      <right style="thin">
        <color rgb="FFC66211"/>
      </right>
      <top style="thin">
        <color rgb="FFC66211"/>
      </top>
      <bottom style="medium">
        <color rgb="FFC66211"/>
      </bottom>
      <diagonal/>
    </border>
    <border>
      <left style="thin">
        <color rgb="FFC66211"/>
      </left>
      <right/>
      <top style="thin">
        <color rgb="FFC66211"/>
      </top>
      <bottom style="medium">
        <color rgb="FFC66211"/>
      </bottom>
      <diagonal/>
    </border>
    <border>
      <left style="thin">
        <color rgb="FFC66211"/>
      </left>
      <right style="medium">
        <color rgb="FFC66211"/>
      </right>
      <top style="thin">
        <color rgb="FFC66211"/>
      </top>
      <bottom style="medium">
        <color rgb="FFC66211"/>
      </bottom>
      <diagonal/>
    </border>
    <border>
      <left style="medium">
        <color rgb="FFC66211"/>
      </left>
      <right style="thin">
        <color rgb="FFC66211"/>
      </right>
      <top/>
      <bottom/>
      <diagonal/>
    </border>
    <border>
      <left style="thin">
        <color rgb="FFC66211"/>
      </left>
      <right style="thin">
        <color rgb="FFC66211"/>
      </right>
      <top/>
      <bottom/>
      <diagonal/>
    </border>
    <border>
      <left/>
      <right style="medium">
        <color rgb="FFC66211"/>
      </right>
      <top style="thin">
        <color rgb="FFC66211"/>
      </top>
      <bottom style="thin">
        <color rgb="FFC66211"/>
      </bottom>
      <diagonal/>
    </border>
    <border>
      <left style="medium">
        <color rgb="FFC66211"/>
      </left>
      <right/>
      <top style="thin">
        <color rgb="FFC66211"/>
      </top>
      <bottom style="medium">
        <color rgb="FFC66211"/>
      </bottom>
      <diagonal/>
    </border>
    <border>
      <left/>
      <right style="medium">
        <color rgb="FFC66211"/>
      </right>
      <top style="thin">
        <color rgb="FFC66211"/>
      </top>
      <bottom style="medium">
        <color rgb="FFC66211"/>
      </bottom>
      <diagonal/>
    </border>
    <border>
      <left style="medium">
        <color rgb="FFC66211"/>
      </left>
      <right style="hair">
        <color rgb="FFC66211"/>
      </right>
      <top/>
      <bottom style="medium">
        <color rgb="FFC66211"/>
      </bottom>
      <diagonal/>
    </border>
    <border>
      <left style="hair">
        <color rgb="FFC66211"/>
      </left>
      <right style="medium">
        <color rgb="FFC66211"/>
      </right>
      <top/>
      <bottom style="medium">
        <color rgb="FFC66211"/>
      </bottom>
      <diagonal/>
    </border>
    <border>
      <left/>
      <right/>
      <top style="medium">
        <color rgb="FFC66211"/>
      </top>
      <bottom style="thin">
        <color rgb="FFC66211"/>
      </bottom>
      <diagonal/>
    </border>
    <border>
      <left style="medium">
        <color rgb="FFC66211"/>
      </left>
      <right/>
      <top style="thin">
        <color rgb="FFC66211"/>
      </top>
      <bottom style="thin">
        <color rgb="FFC66211"/>
      </bottom>
      <diagonal/>
    </border>
    <border>
      <left style="medium">
        <color rgb="FFC66211"/>
      </left>
      <right style="hair">
        <color rgb="FFC66211"/>
      </right>
      <top style="thin">
        <color rgb="FFC66211"/>
      </top>
      <bottom style="medium">
        <color rgb="FFC66211"/>
      </bottom>
      <diagonal/>
    </border>
    <border>
      <left style="hair">
        <color rgb="FFC66211"/>
      </left>
      <right style="hair">
        <color rgb="FFC66211"/>
      </right>
      <top style="thin">
        <color rgb="FFC66211"/>
      </top>
      <bottom style="medium">
        <color rgb="FFC66211"/>
      </bottom>
      <diagonal/>
    </border>
    <border>
      <left style="hair">
        <color rgb="FFC66211"/>
      </left>
      <right style="medium">
        <color rgb="FFC66211"/>
      </right>
      <top style="thin">
        <color rgb="FFC66211"/>
      </top>
      <bottom style="medium">
        <color rgb="FFC66211"/>
      </bottom>
      <diagonal/>
    </border>
    <border>
      <left/>
      <right style="thin">
        <color rgb="FFC66211"/>
      </right>
      <top style="thin">
        <color rgb="FFC66211"/>
      </top>
      <bottom style="medium">
        <color rgb="FFC66211"/>
      </bottom>
      <diagonal/>
    </border>
    <border>
      <left/>
      <right/>
      <top style="thin">
        <color rgb="FFC66211"/>
      </top>
      <bottom style="medium">
        <color rgb="FFC66211"/>
      </bottom>
      <diagonal/>
    </border>
    <border>
      <left style="thin">
        <color rgb="FFC66211"/>
      </left>
      <right/>
      <top style="medium">
        <color rgb="FFC66211"/>
      </top>
      <bottom style="hair">
        <color rgb="FFC66211"/>
      </bottom>
      <diagonal/>
    </border>
    <border>
      <left/>
      <right/>
      <top style="medium">
        <color rgb="FFC66211"/>
      </top>
      <bottom style="hair">
        <color rgb="FFC66211"/>
      </bottom>
      <diagonal/>
    </border>
    <border>
      <left style="medium">
        <color rgb="FFC66211"/>
      </left>
      <right/>
      <top style="medium">
        <color rgb="FFC66211"/>
      </top>
      <bottom style="hair">
        <color rgb="FFC66211"/>
      </bottom>
      <diagonal/>
    </border>
    <border>
      <left/>
      <right style="medium">
        <color rgb="FFC66211"/>
      </right>
      <top style="medium">
        <color rgb="FFC66211"/>
      </top>
      <bottom style="hair">
        <color rgb="FFC66211"/>
      </bottom>
      <diagonal/>
    </border>
    <border>
      <left style="medium">
        <color rgb="FFC66211"/>
      </left>
      <right/>
      <top style="hair">
        <color rgb="FFC66211"/>
      </top>
      <bottom style="hair">
        <color rgb="FFC66211"/>
      </bottom>
      <diagonal/>
    </border>
    <border>
      <left/>
      <right style="medium">
        <color rgb="FFC66211"/>
      </right>
      <top style="hair">
        <color rgb="FFC66211"/>
      </top>
      <bottom style="hair">
        <color rgb="FFC66211"/>
      </bottom>
      <diagonal/>
    </border>
    <border>
      <left/>
      <right/>
      <top style="hair">
        <color rgb="FFC66211"/>
      </top>
      <bottom style="medium">
        <color rgb="FFC66211"/>
      </bottom>
      <diagonal/>
    </border>
    <border>
      <left style="medium">
        <color rgb="FFC66211"/>
      </left>
      <right style="hair">
        <color rgb="FFC66211"/>
      </right>
      <top style="medium">
        <color rgb="FFC66211"/>
      </top>
      <bottom style="hair">
        <color rgb="FFC66211"/>
      </bottom>
      <diagonal/>
    </border>
    <border>
      <left style="hair">
        <color rgb="FFC66211"/>
      </left>
      <right style="medium">
        <color rgb="FFC66211"/>
      </right>
      <top style="medium">
        <color rgb="FFC66211"/>
      </top>
      <bottom style="hair">
        <color rgb="FFC66211"/>
      </bottom>
      <diagonal/>
    </border>
    <border>
      <left style="medium">
        <color rgb="FFC66211"/>
      </left>
      <right style="hair">
        <color rgb="FFC66211"/>
      </right>
      <top style="hair">
        <color rgb="FFC66211"/>
      </top>
      <bottom style="hair">
        <color rgb="FFC66211"/>
      </bottom>
      <diagonal/>
    </border>
    <border>
      <left style="hair">
        <color rgb="FFC66211"/>
      </left>
      <right style="medium">
        <color rgb="FFC66211"/>
      </right>
      <top style="hair">
        <color rgb="FFC66211"/>
      </top>
      <bottom style="hair">
        <color rgb="FFC66211"/>
      </bottom>
      <diagonal/>
    </border>
    <border>
      <left style="medium">
        <color rgb="FFC66211"/>
      </left>
      <right style="hair">
        <color rgb="FFC66211"/>
      </right>
      <top/>
      <bottom/>
      <diagonal/>
    </border>
    <border>
      <left style="hair">
        <color rgb="FFC66211"/>
      </left>
      <right style="medium">
        <color rgb="FFC66211"/>
      </right>
      <top style="medium">
        <color rgb="FFC66211"/>
      </top>
      <bottom style="medium">
        <color rgb="FFC66211"/>
      </bottom>
      <diagonal/>
    </border>
    <border>
      <left style="medium">
        <color rgb="FFC66211"/>
      </left>
      <right style="hair">
        <color rgb="FFC66211"/>
      </right>
      <top style="medium">
        <color rgb="FFC66211"/>
      </top>
      <bottom style="medium">
        <color rgb="FFC66211"/>
      </bottom>
      <diagonal/>
    </border>
    <border>
      <left style="medium">
        <color rgb="FFC66211"/>
      </left>
      <right style="thin">
        <color rgb="FFC66211"/>
      </right>
      <top style="medium">
        <color rgb="FFC66211"/>
      </top>
      <bottom style="medium">
        <color rgb="FFC66211"/>
      </bottom>
      <diagonal/>
    </border>
    <border>
      <left style="medium">
        <color rgb="FFC66211"/>
      </left>
      <right style="thin">
        <color rgb="FFC66211"/>
      </right>
      <top style="medium">
        <color rgb="FFC66211"/>
      </top>
      <bottom style="hair">
        <color rgb="FFC66211"/>
      </bottom>
      <diagonal/>
    </border>
    <border>
      <left style="medium">
        <color rgb="FFC66211"/>
      </left>
      <right style="thin">
        <color rgb="FFC66211"/>
      </right>
      <top style="hair">
        <color rgb="FFC66211"/>
      </top>
      <bottom style="hair">
        <color rgb="FFC66211"/>
      </bottom>
      <diagonal/>
    </border>
    <border>
      <left style="medium">
        <color rgb="FFC66211"/>
      </left>
      <right style="medium">
        <color rgb="FFC66211"/>
      </right>
      <top style="medium">
        <color rgb="FFC66211"/>
      </top>
      <bottom style="medium">
        <color rgb="FFC66211"/>
      </bottom>
      <diagonal/>
    </border>
    <border>
      <left style="medium">
        <color rgb="FFC66211"/>
      </left>
      <right style="medium">
        <color rgb="FFC66211"/>
      </right>
      <top style="medium">
        <color rgb="FFC66211"/>
      </top>
      <bottom style="hair">
        <color rgb="FFC66211"/>
      </bottom>
      <diagonal/>
    </border>
    <border>
      <left style="medium">
        <color rgb="FFC66211"/>
      </left>
      <right style="medium">
        <color rgb="FFC66211"/>
      </right>
      <top style="hair">
        <color rgb="FFC66211"/>
      </top>
      <bottom style="hair">
        <color rgb="FFC66211"/>
      </bottom>
      <diagonal/>
    </border>
    <border>
      <left style="hair">
        <color rgb="FFC66211"/>
      </left>
      <right/>
      <top style="medium">
        <color rgb="FFC66211"/>
      </top>
      <bottom style="medium">
        <color rgb="FFC66211"/>
      </bottom>
      <diagonal/>
    </border>
    <border>
      <left/>
      <right style="hair">
        <color rgb="FFC66211"/>
      </right>
      <top style="medium">
        <color rgb="FFC66211"/>
      </top>
      <bottom style="medium">
        <color rgb="FFC66211"/>
      </bottom>
      <diagonal/>
    </border>
    <border>
      <left style="hair">
        <color rgb="FFC66211"/>
      </left>
      <right/>
      <top style="medium">
        <color rgb="FFC66211"/>
      </top>
      <bottom style="hair">
        <color rgb="FFC66211"/>
      </bottom>
      <diagonal/>
    </border>
    <border>
      <left/>
      <right style="hair">
        <color rgb="FFC66211"/>
      </right>
      <top style="medium">
        <color rgb="FFC66211"/>
      </top>
      <bottom style="hair">
        <color rgb="FFC66211"/>
      </bottom>
      <diagonal/>
    </border>
    <border>
      <left style="hair">
        <color rgb="FFC66211"/>
      </left>
      <right/>
      <top style="hair">
        <color rgb="FFC66211"/>
      </top>
      <bottom style="hair">
        <color rgb="FFC66211"/>
      </bottom>
      <diagonal/>
    </border>
    <border>
      <left/>
      <right style="hair">
        <color rgb="FFC66211"/>
      </right>
      <top style="hair">
        <color rgb="FFC66211"/>
      </top>
      <bottom style="hair">
        <color rgb="FFC66211"/>
      </bottom>
      <diagonal/>
    </border>
    <border>
      <left style="medium">
        <color rgb="FFC66211"/>
      </left>
      <right style="hair">
        <color rgb="FFC66211"/>
      </right>
      <top style="medium">
        <color rgb="FFC66211"/>
      </top>
      <bottom/>
      <diagonal/>
    </border>
    <border>
      <left style="hair">
        <color rgb="FFC66211"/>
      </left>
      <right style="medium">
        <color rgb="FFC66211"/>
      </right>
      <top style="medium">
        <color rgb="FFC66211"/>
      </top>
      <bottom/>
      <diagonal/>
    </border>
    <border>
      <left style="thin">
        <color rgb="FFC66211"/>
      </left>
      <right/>
      <top style="medium">
        <color rgb="FFC66211"/>
      </top>
      <bottom/>
      <diagonal/>
    </border>
    <border>
      <left/>
      <right style="thin">
        <color rgb="FFC66211"/>
      </right>
      <top style="medium">
        <color rgb="FFC66211"/>
      </top>
      <bottom/>
      <diagonal/>
    </border>
    <border>
      <left style="hair">
        <color rgb="FFC66211"/>
      </left>
      <right style="medium">
        <color rgb="FFC66211"/>
      </right>
      <top/>
      <bottom/>
      <diagonal/>
    </border>
    <border>
      <left style="thin">
        <color rgb="FFC66211"/>
      </left>
      <right/>
      <top style="medium">
        <color rgb="FFC66211"/>
      </top>
      <bottom style="medium">
        <color rgb="FFC66211"/>
      </bottom>
      <diagonal/>
    </border>
    <border>
      <left/>
      <right style="thin">
        <color rgb="FFC66211"/>
      </right>
      <top style="medium">
        <color rgb="FFC66211"/>
      </top>
      <bottom style="medium">
        <color rgb="FFC66211"/>
      </bottom>
      <diagonal/>
    </border>
    <border>
      <left style="medium">
        <color rgb="FFC66211"/>
      </left>
      <right style="thin">
        <color rgb="FFC66211"/>
      </right>
      <top/>
      <bottom style="medium">
        <color rgb="FFC66211"/>
      </bottom>
      <diagonal/>
    </border>
    <border>
      <left style="thin">
        <color rgb="FFC66211"/>
      </left>
      <right style="thin">
        <color rgb="FFC66211"/>
      </right>
      <top style="medium">
        <color rgb="FFC66211"/>
      </top>
      <bottom style="hair">
        <color rgb="FFC66211"/>
      </bottom>
      <diagonal/>
    </border>
    <border>
      <left style="thin">
        <color rgb="FFC66211"/>
      </left>
      <right style="thin">
        <color rgb="FFC66211"/>
      </right>
      <top style="hair">
        <color rgb="FFC66211"/>
      </top>
      <bottom style="hair">
        <color rgb="FFC66211"/>
      </bottom>
      <diagonal/>
    </border>
    <border>
      <left style="thin">
        <color rgb="FFC66211"/>
      </left>
      <right style="thin">
        <color rgb="FFC66211"/>
      </right>
      <top style="medium">
        <color rgb="FFC66211"/>
      </top>
      <bottom style="medium">
        <color rgb="FFC66211"/>
      </bottom>
      <diagonal/>
    </border>
    <border>
      <left style="medium">
        <color rgb="FFC66211"/>
      </left>
      <right style="thin">
        <color rgb="FFC66211"/>
      </right>
      <top style="hair">
        <color rgb="FFC66211"/>
      </top>
      <bottom style="medium">
        <color rgb="FFC66211"/>
      </bottom>
      <diagonal/>
    </border>
    <border>
      <left style="thin">
        <color rgb="FFC66211"/>
      </left>
      <right style="thin">
        <color rgb="FFC66211"/>
      </right>
      <top style="hair">
        <color rgb="FFC66211"/>
      </top>
      <bottom style="medium">
        <color rgb="FFC66211"/>
      </bottom>
      <diagonal/>
    </border>
    <border>
      <left style="hair">
        <color rgb="FFC66211"/>
      </left>
      <right/>
      <top style="hair">
        <color rgb="FFC66211"/>
      </top>
      <bottom/>
      <diagonal/>
    </border>
    <border>
      <left style="medium">
        <color rgb="FFC66211"/>
      </left>
      <right style="hair">
        <color rgb="FFC66211"/>
      </right>
      <top style="hair">
        <color rgb="FFC66211"/>
      </top>
      <bottom style="medium">
        <color rgb="FFC66211"/>
      </bottom>
      <diagonal/>
    </border>
    <border>
      <left style="hair">
        <color rgb="FFC66211"/>
      </left>
      <right style="medium">
        <color rgb="FFC66211"/>
      </right>
      <top style="hair">
        <color rgb="FFC66211"/>
      </top>
      <bottom style="medium">
        <color rgb="FFC66211"/>
      </bottom>
      <diagonal/>
    </border>
    <border>
      <left style="medium">
        <color rgb="FFC66211"/>
      </left>
      <right/>
      <top style="hair">
        <color rgb="FFC66211"/>
      </top>
      <bottom style="medium">
        <color rgb="FFC66211"/>
      </bottom>
      <diagonal/>
    </border>
    <border>
      <left/>
      <right style="medium">
        <color rgb="FFC66211"/>
      </right>
      <top style="hair">
        <color rgb="FFC66211"/>
      </top>
      <bottom style="medium">
        <color rgb="FFC66211"/>
      </bottom>
      <diagonal/>
    </border>
    <border>
      <left/>
      <right style="medium">
        <color rgb="FFC66211"/>
      </right>
      <top style="thin">
        <color rgb="FFC66211"/>
      </top>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FF6600"/>
      </left>
      <right/>
      <top/>
      <bottom/>
      <diagonal/>
    </border>
    <border>
      <left/>
      <right style="medium">
        <color rgb="FFFF6600"/>
      </right>
      <top/>
      <bottom/>
      <diagonal/>
    </border>
    <border>
      <left style="thin">
        <color rgb="FFC66211"/>
      </left>
      <right/>
      <top style="hair">
        <color rgb="FFC66211"/>
      </top>
      <bottom style="thin">
        <color rgb="FFC66211"/>
      </bottom>
      <diagonal/>
    </border>
    <border>
      <left style="hair">
        <color rgb="FFC66211"/>
      </left>
      <right/>
      <top/>
      <bottom/>
      <diagonal/>
    </border>
    <border>
      <left style="hair">
        <color rgb="FFC66211"/>
      </left>
      <right style="hair">
        <color rgb="FFC66211"/>
      </right>
      <top/>
      <bottom style="medium">
        <color rgb="FFC66211"/>
      </bottom>
      <diagonal/>
    </border>
    <border>
      <left style="hair">
        <color rgb="FFC66211"/>
      </left>
      <right/>
      <top/>
      <bottom style="medium">
        <color rgb="FFC66211"/>
      </bottom>
      <diagonal/>
    </border>
    <border>
      <left style="thin">
        <color rgb="FFC66211"/>
      </left>
      <right/>
      <top/>
      <bottom style="hair">
        <color rgb="FFC66211"/>
      </bottom>
      <diagonal/>
    </border>
    <border>
      <left/>
      <right/>
      <top/>
      <bottom style="hair">
        <color rgb="FFC66211"/>
      </bottom>
      <diagonal/>
    </border>
    <border>
      <left style="hair">
        <color rgb="FFC66211"/>
      </left>
      <right style="hair">
        <color rgb="FFC66211"/>
      </right>
      <top style="medium">
        <color rgb="FFC66211"/>
      </top>
      <bottom style="hair">
        <color rgb="FFC66211"/>
      </bottom>
      <diagonal/>
    </border>
    <border>
      <left style="hair">
        <color rgb="FFC66211"/>
      </left>
      <right style="hair">
        <color rgb="FFC66211"/>
      </right>
      <top style="hair">
        <color rgb="FFC66211"/>
      </top>
      <bottom style="hair">
        <color rgb="FFC66211"/>
      </bottom>
      <diagonal/>
    </border>
    <border>
      <left style="thin">
        <color rgb="FFC66211"/>
      </left>
      <right/>
      <top style="hair">
        <color rgb="FFC66211"/>
      </top>
      <bottom style="medium">
        <color rgb="FFC66211"/>
      </bottom>
      <diagonal/>
    </border>
    <border>
      <left style="hair">
        <color rgb="FFC66211"/>
      </left>
      <right style="hair">
        <color rgb="FFC66211"/>
      </right>
      <top style="hair">
        <color rgb="FFC66211"/>
      </top>
      <bottom style="medium">
        <color rgb="FFC66211"/>
      </bottom>
      <diagonal/>
    </border>
    <border>
      <left style="hair">
        <color rgb="FFC66211"/>
      </left>
      <right/>
      <top style="hair">
        <color rgb="FFC66211"/>
      </top>
      <bottom style="medium">
        <color rgb="FFC66211"/>
      </bottom>
      <diagonal/>
    </border>
    <border>
      <left style="thin">
        <color rgb="FFC66211"/>
      </left>
      <right/>
      <top style="hair">
        <color rgb="FFC66211"/>
      </top>
      <bottom/>
      <diagonal/>
    </border>
    <border>
      <left style="hair">
        <color rgb="FFC66211"/>
      </left>
      <right style="hair">
        <color rgb="FFC66211"/>
      </right>
      <top style="medium">
        <color rgb="FFC66211"/>
      </top>
      <bottom style="medium">
        <color rgb="FFC66211"/>
      </bottom>
      <diagonal/>
    </border>
    <border>
      <left style="medium">
        <color rgb="FFC66211"/>
      </left>
      <right style="hair">
        <color rgb="FFC66211"/>
      </right>
      <top/>
      <bottom style="hair">
        <color rgb="FFC66211"/>
      </bottom>
      <diagonal/>
    </border>
    <border>
      <left style="hair">
        <color rgb="FFC66211"/>
      </left>
      <right style="hair">
        <color rgb="FFC66211"/>
      </right>
      <top/>
      <bottom style="hair">
        <color rgb="FFC66211"/>
      </bottom>
      <diagonal/>
    </border>
    <border>
      <left style="hair">
        <color rgb="FFC66211"/>
      </left>
      <right style="medium">
        <color rgb="FFC66211"/>
      </right>
      <top/>
      <bottom style="hair">
        <color rgb="FFC66211"/>
      </bottom>
      <diagonal/>
    </border>
  </borders>
  <cellStyleXfs count="4">
    <xf numFmtId="0" fontId="0" fillId="0" borderId="0"/>
    <xf numFmtId="0" fontId="1" fillId="0" borderId="0"/>
    <xf numFmtId="0" fontId="16" fillId="0" borderId="0" applyNumberFormat="0" applyFill="0" applyBorder="0" applyAlignment="0" applyProtection="0"/>
    <xf numFmtId="9" fontId="19" fillId="0" borderId="0" applyFont="0" applyFill="0" applyBorder="0" applyAlignment="0" applyProtection="0"/>
  </cellStyleXfs>
  <cellXfs count="507">
    <xf numFmtId="0" fontId="0" fillId="0" borderId="0" xfId="0"/>
    <xf numFmtId="0" fontId="0" fillId="0" borderId="0" xfId="0" applyAlignment="1">
      <alignment vertical="center"/>
    </xf>
    <xf numFmtId="0" fontId="8" fillId="0" borderId="0" xfId="0" applyFont="1" applyAlignment="1">
      <alignment vertical="center"/>
    </xf>
    <xf numFmtId="0" fontId="2" fillId="0" borderId="0" xfId="1" applyFont="1" applyAlignment="1">
      <alignment vertical="center"/>
    </xf>
    <xf numFmtId="0" fontId="2" fillId="0" borderId="0" xfId="1" applyFont="1" applyAlignment="1">
      <alignment horizontal="center" vertical="center"/>
    </xf>
    <xf numFmtId="0" fontId="3" fillId="0" borderId="0" xfId="1" applyFont="1" applyAlignment="1">
      <alignment vertical="center"/>
    </xf>
    <xf numFmtId="0" fontId="10" fillId="0" borderId="0" xfId="1" applyFont="1" applyAlignment="1">
      <alignment vertical="center"/>
    </xf>
    <xf numFmtId="0" fontId="4" fillId="0" borderId="0" xfId="1" applyFont="1" applyAlignment="1">
      <alignment horizontal="left" vertical="center"/>
    </xf>
    <xf numFmtId="0" fontId="5" fillId="0" borderId="0" xfId="1" applyFont="1" applyAlignment="1">
      <alignment vertical="center"/>
    </xf>
    <xf numFmtId="0" fontId="6" fillId="0" borderId="0" xfId="1" applyFont="1" applyAlignment="1">
      <alignment horizontal="left" vertical="center"/>
    </xf>
    <xf numFmtId="0" fontId="13" fillId="0" borderId="0" xfId="1" applyFont="1" applyFill="1" applyBorder="1" applyAlignment="1">
      <alignment horizontal="left" vertical="center"/>
    </xf>
    <xf numFmtId="0" fontId="0" fillId="0" borderId="0" xfId="0" applyFill="1" applyAlignment="1">
      <alignment vertical="center"/>
    </xf>
    <xf numFmtId="0" fontId="9" fillId="0" borderId="0" xfId="1" applyFont="1" applyFill="1" applyBorder="1" applyAlignment="1">
      <alignment vertical="center"/>
    </xf>
    <xf numFmtId="0" fontId="14" fillId="0" borderId="0" xfId="1" applyFont="1" applyFill="1" applyBorder="1" applyAlignment="1">
      <alignment horizontal="right" vertical="center"/>
    </xf>
    <xf numFmtId="0" fontId="2" fillId="0" borderId="0" xfId="1" applyFont="1" applyFill="1" applyAlignment="1">
      <alignment vertical="center"/>
    </xf>
    <xf numFmtId="0" fontId="11" fillId="0" borderId="0" xfId="1" applyFont="1" applyFill="1" applyBorder="1" applyAlignment="1">
      <alignment vertical="center"/>
    </xf>
    <xf numFmtId="0" fontId="0" fillId="0" borderId="0" xfId="0" applyFill="1" applyBorder="1" applyAlignment="1">
      <alignment vertical="center"/>
    </xf>
    <xf numFmtId="0" fontId="12" fillId="0" borderId="0" xfId="1" applyFont="1" applyFill="1" applyBorder="1" applyAlignment="1">
      <alignment vertical="center"/>
    </xf>
    <xf numFmtId="0" fontId="2" fillId="0" borderId="0" xfId="1" applyFont="1" applyFill="1" applyAlignment="1">
      <alignment horizontal="center" vertical="center"/>
    </xf>
    <xf numFmtId="0" fontId="8" fillId="0" borderId="0" xfId="0" applyFont="1" applyFill="1" applyBorder="1" applyAlignment="1">
      <alignment vertical="center"/>
    </xf>
    <xf numFmtId="0" fontId="0" fillId="0" borderId="0" xfId="0" applyFill="1"/>
    <xf numFmtId="0" fontId="0" fillId="0" borderId="0" xfId="0" applyAlignment="1">
      <alignment horizontal="center"/>
    </xf>
    <xf numFmtId="0" fontId="0" fillId="0" borderId="0" xfId="0" applyAlignment="1">
      <alignment horizontal="center" vertical="center"/>
    </xf>
    <xf numFmtId="0" fontId="0" fillId="0" borderId="0" xfId="0" applyBorder="1"/>
    <xf numFmtId="2" fontId="0" fillId="0" borderId="0" xfId="0" applyNumberFormat="1" applyAlignment="1">
      <alignment horizontal="center" vertical="center"/>
    </xf>
    <xf numFmtId="0" fontId="0" fillId="0" borderId="0" xfId="0" applyAlignment="1">
      <alignment vertical="center" wrapText="1"/>
    </xf>
    <xf numFmtId="0" fontId="0" fillId="0" borderId="0" xfId="0" applyBorder="1" applyAlignment="1">
      <alignment horizontal="center" vertical="center"/>
    </xf>
    <xf numFmtId="0" fontId="0" fillId="0" borderId="0" xfId="0" applyBorder="1" applyAlignment="1">
      <alignment vertical="center"/>
    </xf>
    <xf numFmtId="0" fontId="7" fillId="0" borderId="0" xfId="1" applyFont="1" applyFill="1" applyBorder="1" applyAlignment="1">
      <alignment horizontal="center" vertical="center" wrapText="1"/>
    </xf>
    <xf numFmtId="0" fontId="0" fillId="0" borderId="0" xfId="0" applyBorder="1" applyAlignment="1">
      <alignment horizontal="center"/>
    </xf>
    <xf numFmtId="2" fontId="0" fillId="0" borderId="0" xfId="0" applyNumberFormat="1" applyBorder="1" applyAlignment="1">
      <alignment horizontal="center" vertical="center"/>
    </xf>
    <xf numFmtId="0" fontId="0" fillId="0" borderId="0" xfId="0" applyFill="1" applyBorder="1"/>
    <xf numFmtId="0" fontId="13" fillId="0" borderId="0" xfId="1" applyFont="1" applyFill="1" applyBorder="1" applyAlignment="1">
      <alignment vertical="center" wrapText="1"/>
    </xf>
    <xf numFmtId="0" fontId="0" fillId="0" borderId="0" xfId="0" applyProtection="1">
      <protection locked="0"/>
    </xf>
    <xf numFmtId="14" fontId="0" fillId="0" borderId="0" xfId="0" applyNumberFormat="1" applyProtection="1">
      <protection locked="0"/>
    </xf>
    <xf numFmtId="16" fontId="13" fillId="0" borderId="0" xfId="1" applyNumberFormat="1" applyFont="1" applyFill="1" applyBorder="1" applyAlignment="1">
      <alignment horizontal="center" vertical="center" wrapText="1"/>
    </xf>
    <xf numFmtId="0" fontId="20" fillId="0" borderId="0" xfId="1" applyFont="1" applyFill="1" applyBorder="1" applyAlignment="1">
      <alignment vertical="center"/>
    </xf>
    <xf numFmtId="14" fontId="0" fillId="0" borderId="0" xfId="0" applyNumberFormat="1" applyFill="1" applyBorder="1"/>
    <xf numFmtId="0" fontId="15" fillId="0" borderId="0" xfId="1" applyFont="1" applyFill="1" applyBorder="1" applyAlignment="1">
      <alignment horizontal="left" vertical="center"/>
    </xf>
    <xf numFmtId="164" fontId="0" fillId="0" borderId="0" xfId="0" applyNumberFormat="1" applyProtection="1">
      <protection locked="0"/>
    </xf>
    <xf numFmtId="0" fontId="13" fillId="0" borderId="0" xfId="1" applyFont="1" applyFill="1" applyBorder="1" applyAlignment="1">
      <alignment horizontal="center" vertical="center" wrapText="1"/>
    </xf>
    <xf numFmtId="0" fontId="0" fillId="0" borderId="0" xfId="0" applyFill="1" applyBorder="1" applyAlignment="1">
      <alignment horizontal="center" vertical="center"/>
    </xf>
    <xf numFmtId="2" fontId="0" fillId="0" borderId="0" xfId="0" applyNumberFormat="1" applyBorder="1" applyAlignment="1">
      <alignment vertical="center"/>
    </xf>
    <xf numFmtId="0" fontId="0" fillId="0" borderId="0" xfId="0" applyBorder="1" applyProtection="1">
      <protection locked="0"/>
    </xf>
    <xf numFmtId="0" fontId="0" fillId="0" borderId="0" xfId="0" applyFill="1" applyProtection="1">
      <protection locked="0"/>
    </xf>
    <xf numFmtId="0" fontId="0" fillId="0" borderId="0" xfId="0" applyNumberFormat="1" applyFill="1" applyBorder="1" applyAlignment="1">
      <alignment horizontal="center" vertical="center"/>
    </xf>
    <xf numFmtId="0" fontId="0" fillId="0" borderId="0" xfId="0" applyBorder="1" applyAlignment="1" applyProtection="1">
      <alignment horizontal="center"/>
      <protection locked="0"/>
    </xf>
    <xf numFmtId="0" fontId="13" fillId="0" borderId="0" xfId="1" applyFont="1" applyFill="1" applyBorder="1" applyAlignment="1">
      <alignment horizontal="left" vertical="center" wrapText="1"/>
    </xf>
    <xf numFmtId="0" fontId="17" fillId="0" borderId="0" xfId="2" applyFont="1" applyFill="1" applyBorder="1" applyAlignment="1">
      <alignment vertical="center"/>
    </xf>
    <xf numFmtId="0" fontId="20" fillId="0" borderId="0" xfId="1" applyFont="1" applyFill="1" applyBorder="1" applyAlignment="1">
      <alignment horizontal="right" vertical="center"/>
    </xf>
    <xf numFmtId="0" fontId="22" fillId="0" borderId="0" xfId="0" applyFont="1" applyFill="1" applyAlignment="1">
      <alignment vertical="center"/>
    </xf>
    <xf numFmtId="0" fontId="0" fillId="0" borderId="0" xfId="0" applyFill="1" applyBorder="1" applyProtection="1">
      <protection locked="0"/>
    </xf>
    <xf numFmtId="0" fontId="0" fillId="0" borderId="0" xfId="0" applyBorder="1" applyAlignment="1" applyProtection="1">
      <alignment horizontal="center" vertical="center"/>
      <protection locked="0"/>
    </xf>
    <xf numFmtId="0" fontId="0" fillId="0" borderId="0" xfId="0" applyFill="1" applyBorder="1" applyAlignment="1">
      <alignment horizontal="left" vertical="center"/>
    </xf>
    <xf numFmtId="0" fontId="13" fillId="0" borderId="0" xfId="1" applyFont="1" applyFill="1" applyBorder="1" applyAlignment="1">
      <alignment horizontal="center" vertical="center" wrapText="1"/>
    </xf>
    <xf numFmtId="0" fontId="21" fillId="0" borderId="0" xfId="0" applyFont="1" applyFill="1" applyBorder="1" applyAlignment="1">
      <alignment vertical="center"/>
    </xf>
    <xf numFmtId="0" fontId="23" fillId="0" borderId="0" xfId="1" applyFont="1" applyFill="1" applyBorder="1" applyAlignment="1">
      <alignment horizontal="right" vertical="center"/>
    </xf>
    <xf numFmtId="0" fontId="24" fillId="0" borderId="0" xfId="0" applyFont="1" applyAlignment="1">
      <alignment horizontal="left" vertical="center" indent="1"/>
    </xf>
    <xf numFmtId="0" fontId="25" fillId="0" borderId="0" xfId="0" applyFont="1" applyBorder="1" applyAlignment="1">
      <alignment vertical="center"/>
    </xf>
    <xf numFmtId="0" fontId="25" fillId="0" borderId="0" xfId="0" applyFont="1" applyBorder="1"/>
    <xf numFmtId="0" fontId="25" fillId="0" borderId="0" xfId="0" applyFont="1" applyBorder="1" applyAlignment="1">
      <alignment horizontal="center" vertical="center"/>
    </xf>
    <xf numFmtId="0" fontId="15" fillId="0" borderId="0" xfId="1" applyFont="1" applyFill="1" applyBorder="1" applyAlignment="1">
      <alignment vertical="center"/>
    </xf>
    <xf numFmtId="0" fontId="0" fillId="0" borderId="0" xfId="0" applyAlignment="1">
      <alignment wrapText="1"/>
    </xf>
    <xf numFmtId="0" fontId="13" fillId="0" borderId="0" xfId="1" applyFont="1" applyFill="1" applyBorder="1" applyAlignment="1">
      <alignment horizontal="center" vertical="center" wrapText="1"/>
    </xf>
    <xf numFmtId="0" fontId="28" fillId="0" borderId="0" xfId="0" applyFont="1" applyAlignment="1">
      <alignment vertical="center"/>
    </xf>
    <xf numFmtId="0" fontId="28" fillId="0" borderId="0" xfId="0" applyFont="1" applyBorder="1" applyAlignment="1">
      <alignment vertical="center"/>
    </xf>
    <xf numFmtId="0" fontId="28" fillId="0" borderId="0" xfId="0" applyFont="1" applyBorder="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vertical="center" wrapText="1"/>
    </xf>
    <xf numFmtId="0" fontId="1" fillId="0" borderId="9" xfId="1" applyFont="1" applyFill="1" applyBorder="1" applyAlignment="1">
      <alignment horizontal="center" vertical="center" wrapText="1"/>
    </xf>
    <xf numFmtId="0" fontId="1" fillId="0" borderId="0" xfId="1" applyFont="1" applyFill="1" applyBorder="1" applyAlignment="1">
      <alignment horizontal="center" vertical="center" wrapText="1"/>
    </xf>
    <xf numFmtId="0" fontId="28" fillId="0" borderId="0" xfId="0" applyFont="1" applyBorder="1" applyProtection="1">
      <protection locked="0"/>
    </xf>
    <xf numFmtId="2" fontId="28" fillId="0" borderId="0" xfId="0" applyNumberFormat="1" applyFont="1" applyBorder="1" applyAlignment="1">
      <alignment horizontal="center" vertical="center"/>
    </xf>
    <xf numFmtId="2" fontId="28" fillId="0" borderId="0" xfId="0" applyNumberFormat="1" applyFont="1" applyBorder="1" applyAlignment="1">
      <alignment vertical="center"/>
    </xf>
    <xf numFmtId="0" fontId="30" fillId="0" borderId="0" xfId="0" applyFont="1" applyBorder="1"/>
    <xf numFmtId="0" fontId="30" fillId="0" borderId="0" xfId="0" applyFont="1" applyAlignment="1">
      <alignment vertical="center"/>
    </xf>
    <xf numFmtId="0" fontId="31" fillId="0" borderId="0" xfId="1" applyFont="1" applyFill="1" applyBorder="1" applyAlignment="1">
      <alignment vertical="center" wrapText="1"/>
    </xf>
    <xf numFmtId="0" fontId="31" fillId="0" borderId="0" xfId="1" applyFont="1" applyFill="1" applyBorder="1" applyAlignment="1">
      <alignment horizontal="left" vertical="center" wrapText="1"/>
    </xf>
    <xf numFmtId="0" fontId="30" fillId="0" borderId="0" xfId="0" applyFont="1" applyBorder="1" applyAlignment="1">
      <alignment vertical="center"/>
    </xf>
    <xf numFmtId="0" fontId="30" fillId="0" borderId="0" xfId="0" applyFont="1" applyBorder="1" applyAlignment="1">
      <alignment horizontal="center" vertical="center"/>
    </xf>
    <xf numFmtId="0" fontId="30" fillId="0" borderId="0" xfId="0" applyFont="1" applyAlignment="1">
      <alignment vertical="center" wrapText="1"/>
    </xf>
    <xf numFmtId="0" fontId="31" fillId="0" borderId="26" xfId="1" applyFont="1" applyFill="1" applyBorder="1" applyAlignment="1">
      <alignment vertical="center" wrapText="1"/>
    </xf>
    <xf numFmtId="0" fontId="31" fillId="0" borderId="25" xfId="1" applyFont="1" applyFill="1" applyBorder="1" applyAlignment="1">
      <alignment vertical="center" wrapText="1"/>
    </xf>
    <xf numFmtId="0" fontId="31" fillId="0" borderId="27" xfId="1" applyFont="1" applyFill="1" applyBorder="1" applyAlignment="1">
      <alignment vertical="center" wrapText="1"/>
    </xf>
    <xf numFmtId="0" fontId="31" fillId="0" borderId="17" xfId="1" applyFont="1" applyFill="1" applyBorder="1" applyAlignment="1">
      <alignment vertical="center" wrapText="1"/>
    </xf>
    <xf numFmtId="0" fontId="31" fillId="0" borderId="24" xfId="1" applyFont="1" applyFill="1" applyBorder="1" applyAlignment="1">
      <alignment vertical="center" wrapText="1"/>
    </xf>
    <xf numFmtId="0" fontId="31" fillId="0" borderId="33" xfId="1" applyFont="1" applyFill="1" applyBorder="1" applyAlignment="1">
      <alignment vertical="center" wrapText="1"/>
    </xf>
    <xf numFmtId="0" fontId="31" fillId="0" borderId="34" xfId="1" applyFont="1" applyFill="1" applyBorder="1" applyAlignment="1">
      <alignment vertical="center" wrapText="1"/>
    </xf>
    <xf numFmtId="0" fontId="31" fillId="0" borderId="35" xfId="1" applyFont="1" applyFill="1" applyBorder="1" applyAlignment="1">
      <alignment vertical="center" wrapText="1"/>
    </xf>
    <xf numFmtId="0" fontId="30" fillId="0" borderId="0" xfId="0" applyFont="1" applyBorder="1" applyAlignment="1">
      <alignment vertical="center" wrapText="1"/>
    </xf>
    <xf numFmtId="0" fontId="31" fillId="0" borderId="36" xfId="1" applyFont="1" applyFill="1" applyBorder="1" applyAlignment="1">
      <alignment vertical="center" wrapText="1"/>
    </xf>
    <xf numFmtId="0" fontId="31" fillId="0" borderId="37" xfId="1" applyFont="1" applyFill="1" applyBorder="1" applyAlignment="1">
      <alignment vertical="center" wrapText="1"/>
    </xf>
    <xf numFmtId="0" fontId="31" fillId="0" borderId="19" xfId="1" applyFont="1" applyFill="1" applyBorder="1" applyAlignment="1">
      <alignment vertical="center" wrapText="1"/>
    </xf>
    <xf numFmtId="0" fontId="31" fillId="0" borderId="16" xfId="1" applyFont="1" applyFill="1" applyBorder="1" applyAlignment="1">
      <alignment vertical="center" wrapText="1"/>
    </xf>
    <xf numFmtId="0" fontId="31" fillId="0" borderId="4" xfId="1" applyFont="1" applyFill="1" applyBorder="1" applyAlignment="1">
      <alignment vertical="center" wrapText="1"/>
    </xf>
    <xf numFmtId="0" fontId="31" fillId="0" borderId="5" xfId="1" applyFont="1" applyFill="1" applyBorder="1" applyAlignment="1">
      <alignment vertical="center" wrapText="1"/>
    </xf>
    <xf numFmtId="0" fontId="30" fillId="0" borderId="0" xfId="0" applyFont="1" applyFill="1" applyBorder="1" applyAlignment="1">
      <alignment vertical="center" wrapText="1"/>
    </xf>
    <xf numFmtId="0" fontId="30" fillId="0" borderId="0" xfId="0" applyFont="1" applyFill="1" applyBorder="1" applyAlignment="1">
      <alignment horizontal="center" vertical="center" wrapText="1"/>
    </xf>
    <xf numFmtId="0" fontId="30" fillId="0" borderId="0" xfId="0" applyFont="1" applyBorder="1" applyAlignment="1">
      <alignment horizontal="center" vertical="center" wrapText="1"/>
    </xf>
    <xf numFmtId="0" fontId="31" fillId="0" borderId="9" xfId="1" applyFont="1" applyFill="1" applyBorder="1" applyAlignment="1">
      <alignment horizontal="center" vertical="center" wrapText="1"/>
    </xf>
    <xf numFmtId="0" fontId="31" fillId="0" borderId="10" xfId="1" applyFont="1" applyFill="1" applyBorder="1" applyAlignment="1">
      <alignment horizontal="center" vertical="center" wrapText="1"/>
    </xf>
    <xf numFmtId="0" fontId="31" fillId="0" borderId="11" xfId="1" applyFont="1" applyFill="1" applyBorder="1" applyAlignment="1">
      <alignment horizontal="center" vertical="center" wrapText="1"/>
    </xf>
    <xf numFmtId="0" fontId="31" fillId="0" borderId="0" xfId="1" applyFont="1" applyFill="1" applyBorder="1" applyAlignment="1">
      <alignment horizontal="center" vertical="center" wrapText="1"/>
    </xf>
    <xf numFmtId="0" fontId="30" fillId="0" borderId="0" xfId="0" applyFont="1" applyFill="1" applyBorder="1" applyAlignment="1">
      <alignment vertical="center"/>
    </xf>
    <xf numFmtId="0" fontId="30" fillId="0" borderId="0" xfId="0" applyNumberFormat="1" applyFont="1" applyFill="1" applyBorder="1" applyAlignment="1">
      <alignment horizontal="center" vertical="center"/>
    </xf>
    <xf numFmtId="2" fontId="30" fillId="0" borderId="0" xfId="0" applyNumberFormat="1" applyFont="1" applyBorder="1" applyAlignment="1">
      <alignment horizontal="center" vertical="center"/>
    </xf>
    <xf numFmtId="2" fontId="30" fillId="0" borderId="0" xfId="0" applyNumberFormat="1" applyFont="1" applyBorder="1" applyAlignment="1">
      <alignment vertical="center"/>
    </xf>
    <xf numFmtId="2" fontId="30" fillId="0" borderId="0" xfId="0" applyNumberFormat="1" applyFont="1" applyFill="1" applyBorder="1" applyAlignment="1">
      <alignment vertical="center"/>
    </xf>
    <xf numFmtId="14" fontId="28" fillId="0" borderId="0" xfId="0" applyNumberFormat="1" applyFont="1" applyProtection="1">
      <protection locked="0"/>
    </xf>
    <xf numFmtId="0" fontId="28" fillId="0" borderId="0" xfId="0" applyFont="1" applyProtection="1">
      <protection locked="0"/>
    </xf>
    <xf numFmtId="0" fontId="28" fillId="0" borderId="1" xfId="0" applyFont="1" applyFill="1" applyBorder="1" applyAlignment="1">
      <alignment horizontal="center" vertical="center"/>
    </xf>
    <xf numFmtId="0" fontId="28" fillId="0" borderId="2" xfId="0" applyFont="1" applyBorder="1" applyAlignment="1">
      <alignment vertical="center"/>
    </xf>
    <xf numFmtId="0" fontId="33" fillId="0" borderId="2" xfId="0" applyFont="1" applyFill="1" applyBorder="1" applyAlignment="1">
      <alignment horizontal="right" vertical="center"/>
    </xf>
    <xf numFmtId="0" fontId="28" fillId="0" borderId="2" xfId="0" applyFont="1" applyFill="1" applyBorder="1" applyAlignment="1">
      <alignment horizontal="center" vertical="center"/>
    </xf>
    <xf numFmtId="0" fontId="28" fillId="0" borderId="4" xfId="0" applyFont="1" applyFill="1" applyBorder="1" applyAlignment="1">
      <alignment horizontal="center" vertical="center"/>
    </xf>
    <xf numFmtId="0" fontId="33" fillId="0" borderId="0" xfId="0" applyFont="1" applyFill="1" applyBorder="1" applyAlignment="1">
      <alignment horizontal="right" vertical="center"/>
    </xf>
    <xf numFmtId="0" fontId="28" fillId="0" borderId="0" xfId="0" applyFont="1" applyFill="1" applyBorder="1" applyAlignment="1">
      <alignment horizontal="center" vertical="center"/>
    </xf>
    <xf numFmtId="0" fontId="28" fillId="0" borderId="5" xfId="0" applyFont="1" applyFill="1" applyBorder="1" applyAlignment="1">
      <alignment horizontal="center" vertical="center"/>
    </xf>
    <xf numFmtId="14" fontId="30" fillId="0" borderId="30" xfId="0" applyNumberFormat="1" applyFont="1" applyBorder="1" applyProtection="1">
      <protection locked="0"/>
    </xf>
    <xf numFmtId="0" fontId="30" fillId="0" borderId="29" xfId="0" applyFont="1" applyBorder="1" applyAlignment="1">
      <alignment vertical="center"/>
    </xf>
    <xf numFmtId="0" fontId="30" fillId="4" borderId="17" xfId="0" applyFont="1" applyFill="1" applyBorder="1" applyAlignment="1">
      <alignment horizontal="left" vertical="center"/>
    </xf>
    <xf numFmtId="0" fontId="30" fillId="0" borderId="20" xfId="0" applyFont="1" applyBorder="1"/>
    <xf numFmtId="0" fontId="30" fillId="0" borderId="16" xfId="0" applyFont="1" applyBorder="1" applyAlignment="1">
      <alignment horizontal="left" vertical="center"/>
    </xf>
    <xf numFmtId="0" fontId="30" fillId="0" borderId="16" xfId="0" applyFont="1" applyBorder="1" applyProtection="1">
      <protection locked="0"/>
    </xf>
    <xf numFmtId="0" fontId="30" fillId="0" borderId="16" xfId="0" applyFont="1" applyBorder="1" applyAlignment="1">
      <alignment vertical="center"/>
    </xf>
    <xf numFmtId="0" fontId="30" fillId="0" borderId="18" xfId="0" applyFont="1" applyBorder="1" applyAlignment="1">
      <alignment vertical="center"/>
    </xf>
    <xf numFmtId="0" fontId="13" fillId="0" borderId="0" xfId="1" applyFont="1" applyFill="1" applyBorder="1" applyAlignment="1">
      <alignment horizontal="center" vertical="center" wrapText="1"/>
    </xf>
    <xf numFmtId="0" fontId="31" fillId="0" borderId="0"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30" fillId="0" borderId="0" xfId="0" applyFont="1" applyAlignment="1">
      <alignment horizontal="center" vertical="center"/>
    </xf>
    <xf numFmtId="0" fontId="30" fillId="0" borderId="0" xfId="0" applyFont="1" applyAlignment="1">
      <alignment horizontal="center" vertical="center" wrapText="1"/>
    </xf>
    <xf numFmtId="0" fontId="0" fillId="0" borderId="0" xfId="0" applyFill="1" applyAlignment="1" applyProtection="1">
      <alignment horizontal="center"/>
      <protection locked="0"/>
    </xf>
    <xf numFmtId="0" fontId="31" fillId="5" borderId="11" xfId="1" applyFont="1" applyFill="1" applyBorder="1" applyAlignment="1">
      <alignment horizontal="center" vertical="center" wrapText="1"/>
    </xf>
    <xf numFmtId="0" fontId="31" fillId="7" borderId="10" xfId="1" applyFont="1" applyFill="1" applyBorder="1" applyAlignment="1">
      <alignment horizontal="center" vertical="center" wrapText="1"/>
    </xf>
    <xf numFmtId="0" fontId="31" fillId="7" borderId="11" xfId="1" applyFont="1" applyFill="1" applyBorder="1" applyAlignment="1">
      <alignment horizontal="center" vertical="center" wrapText="1"/>
    </xf>
    <xf numFmtId="0" fontId="30" fillId="7" borderId="29" xfId="0" applyFont="1" applyFill="1" applyBorder="1" applyAlignment="1" applyProtection="1">
      <alignment vertical="center" wrapText="1"/>
      <protection locked="0"/>
    </xf>
    <xf numFmtId="0" fontId="30" fillId="0" borderId="52" xfId="0" applyFont="1" applyBorder="1" applyAlignment="1">
      <alignment horizontal="center" vertical="center"/>
    </xf>
    <xf numFmtId="0" fontId="30" fillId="0" borderId="51" xfId="0" applyFont="1" applyBorder="1" applyAlignment="1" applyProtection="1">
      <alignment vertical="center"/>
      <protection locked="0"/>
    </xf>
    <xf numFmtId="0" fontId="30" fillId="0" borderId="51" xfId="0" applyFont="1" applyBorder="1" applyAlignment="1">
      <alignment vertical="center"/>
    </xf>
    <xf numFmtId="0" fontId="30" fillId="7" borderId="51" xfId="0" applyFont="1" applyFill="1" applyBorder="1" applyAlignment="1" applyProtection="1">
      <alignment vertical="center"/>
      <protection locked="0"/>
    </xf>
    <xf numFmtId="0" fontId="31" fillId="0" borderId="51" xfId="0" applyFont="1" applyBorder="1" applyAlignment="1">
      <alignment horizontal="center" vertical="center"/>
    </xf>
    <xf numFmtId="0" fontId="31" fillId="0" borderId="51" xfId="0" applyFont="1" applyBorder="1" applyAlignment="1">
      <alignment vertical="center" wrapText="1"/>
    </xf>
    <xf numFmtId="0" fontId="30" fillId="0" borderId="52" xfId="0" applyFont="1" applyBorder="1" applyAlignment="1" applyProtection="1">
      <alignment horizontal="center" vertical="center"/>
      <protection locked="0"/>
    </xf>
    <xf numFmtId="0" fontId="30" fillId="0" borderId="51" xfId="0" applyFont="1" applyBorder="1" applyAlignment="1" applyProtection="1">
      <alignment horizontal="center" vertical="center"/>
      <protection locked="0"/>
    </xf>
    <xf numFmtId="0" fontId="30" fillId="7" borderId="51" xfId="0" applyFont="1" applyFill="1" applyBorder="1" applyAlignment="1" applyProtection="1">
      <alignment horizontal="center" vertical="center"/>
      <protection locked="0"/>
    </xf>
    <xf numFmtId="0" fontId="30" fillId="7" borderId="53" xfId="0" applyFont="1" applyFill="1" applyBorder="1" applyAlignment="1" applyProtection="1">
      <alignment horizontal="center" vertical="center"/>
      <protection locked="0"/>
    </xf>
    <xf numFmtId="0" fontId="30" fillId="0" borderId="53" xfId="0" applyFont="1" applyBorder="1" applyAlignment="1" applyProtection="1">
      <alignment horizontal="center" vertical="center"/>
      <protection locked="0"/>
    </xf>
    <xf numFmtId="0" fontId="30" fillId="0" borderId="54" xfId="0" applyFont="1" applyBorder="1" applyAlignment="1">
      <alignment horizontal="center" vertical="center"/>
    </xf>
    <xf numFmtId="0" fontId="30" fillId="0" borderId="29" xfId="0" applyFont="1" applyBorder="1" applyAlignment="1" applyProtection="1">
      <alignment vertical="center"/>
      <protection locked="0"/>
    </xf>
    <xf numFmtId="0" fontId="31" fillId="0" borderId="29" xfId="0" applyFont="1" applyBorder="1" applyAlignment="1">
      <alignment horizontal="center" vertical="center"/>
    </xf>
    <xf numFmtId="0" fontId="31" fillId="0" borderId="29" xfId="0" applyFont="1" applyBorder="1" applyAlignment="1">
      <alignment vertical="center" wrapText="1"/>
    </xf>
    <xf numFmtId="0" fontId="30" fillId="0" borderId="54" xfId="0" applyFont="1" applyBorder="1" applyAlignment="1" applyProtection="1">
      <alignment horizontal="center" vertical="center"/>
      <protection locked="0"/>
    </xf>
    <xf numFmtId="0" fontId="30" fillId="0" borderId="29" xfId="0" applyFont="1" applyBorder="1" applyAlignment="1" applyProtection="1">
      <alignment horizontal="center" vertical="center"/>
      <protection locked="0"/>
    </xf>
    <xf numFmtId="0" fontId="30" fillId="7" borderId="29" xfId="0" applyFont="1" applyFill="1" applyBorder="1" applyAlignment="1" applyProtection="1">
      <alignment horizontal="center" vertical="center"/>
      <protection locked="0"/>
    </xf>
    <xf numFmtId="0" fontId="30" fillId="7" borderId="55" xfId="0" applyFont="1" applyFill="1" applyBorder="1" applyAlignment="1" applyProtection="1">
      <alignment horizontal="center" vertical="center"/>
      <protection locked="0"/>
    </xf>
    <xf numFmtId="0" fontId="30" fillId="0" borderId="55" xfId="0" applyFont="1" applyBorder="1" applyAlignment="1" applyProtection="1">
      <alignment horizontal="center" vertical="center"/>
      <protection locked="0"/>
    </xf>
    <xf numFmtId="0" fontId="30" fillId="7" borderId="29" xfId="0" applyFont="1" applyFill="1" applyBorder="1" applyAlignment="1" applyProtection="1">
      <alignment vertical="center"/>
      <protection locked="0"/>
    </xf>
    <xf numFmtId="0" fontId="30" fillId="0" borderId="29" xfId="0" applyFont="1" applyFill="1" applyBorder="1" applyAlignment="1" applyProtection="1">
      <alignment vertical="center"/>
      <protection locked="0"/>
    </xf>
    <xf numFmtId="0" fontId="30" fillId="0" borderId="29" xfId="0" applyFont="1" applyBorder="1" applyAlignment="1">
      <alignment vertical="center" wrapText="1"/>
    </xf>
    <xf numFmtId="0" fontId="34" fillId="0" borderId="9" xfId="1" applyFont="1" applyFill="1" applyBorder="1" applyAlignment="1">
      <alignment horizontal="center" vertical="center" wrapText="1"/>
    </xf>
    <xf numFmtId="2" fontId="30" fillId="0" borderId="51" xfId="0" applyNumberFormat="1" applyFont="1" applyBorder="1" applyAlignment="1">
      <alignment horizontal="center" vertical="center"/>
    </xf>
    <xf numFmtId="2" fontId="30" fillId="0" borderId="53" xfId="0" applyNumberFormat="1" applyFont="1" applyBorder="1" applyAlignment="1">
      <alignment horizontal="center" vertical="center"/>
    </xf>
    <xf numFmtId="2" fontId="30" fillId="0" borderId="52" xfId="0" applyNumberFormat="1" applyFont="1" applyBorder="1" applyAlignment="1">
      <alignment horizontal="center" vertical="center"/>
    </xf>
    <xf numFmtId="2" fontId="30" fillId="0" borderId="29" xfId="0" applyNumberFormat="1" applyFont="1" applyBorder="1" applyAlignment="1">
      <alignment horizontal="center" vertical="center"/>
    </xf>
    <xf numFmtId="2" fontId="30" fillId="0" borderId="55" xfId="0" applyNumberFormat="1" applyFont="1" applyBorder="1" applyAlignment="1">
      <alignment horizontal="center" vertical="center"/>
    </xf>
    <xf numFmtId="2" fontId="30" fillId="0" borderId="54" xfId="0" applyNumberFormat="1" applyFont="1" applyBorder="1" applyAlignment="1">
      <alignment horizontal="center" vertical="center"/>
    </xf>
    <xf numFmtId="1" fontId="31" fillId="5" borderId="67" xfId="1" applyNumberFormat="1" applyFont="1" applyFill="1" applyBorder="1" applyAlignment="1">
      <alignment horizontal="center" vertical="center" wrapText="1"/>
    </xf>
    <xf numFmtId="1" fontId="30" fillId="5" borderId="68" xfId="0" applyNumberFormat="1" applyFont="1" applyFill="1" applyBorder="1" applyAlignment="1">
      <alignment horizontal="center" vertical="center"/>
    </xf>
    <xf numFmtId="1" fontId="30" fillId="5" borderId="69" xfId="0" applyNumberFormat="1" applyFont="1" applyFill="1" applyBorder="1" applyAlignment="1">
      <alignment horizontal="center" vertical="center"/>
    </xf>
    <xf numFmtId="0" fontId="32" fillId="0" borderId="0" xfId="0" applyFont="1" applyBorder="1" applyAlignment="1">
      <alignment horizontal="center" vertical="center"/>
    </xf>
    <xf numFmtId="1" fontId="32" fillId="0" borderId="0" xfId="0" applyNumberFormat="1" applyFont="1" applyBorder="1" applyAlignment="1">
      <alignment horizontal="center" vertical="center"/>
    </xf>
    <xf numFmtId="0" fontId="35" fillId="7" borderId="0" xfId="0" applyFont="1" applyFill="1" applyBorder="1" applyAlignment="1">
      <alignment horizontal="left" vertical="center"/>
    </xf>
    <xf numFmtId="0" fontId="0" fillId="7" borderId="0" xfId="0" applyFill="1" applyAlignment="1">
      <alignment horizontal="center"/>
    </xf>
    <xf numFmtId="0" fontId="30" fillId="7" borderId="0" xfId="0" applyFont="1" applyFill="1" applyBorder="1" applyAlignment="1">
      <alignment horizontal="center" vertical="center"/>
    </xf>
    <xf numFmtId="0" fontId="34" fillId="0" borderId="0" xfId="0" applyFont="1" applyFill="1" applyBorder="1" applyAlignment="1">
      <alignment horizontal="right" vertical="center"/>
    </xf>
    <xf numFmtId="0" fontId="34" fillId="0" borderId="0" xfId="0" applyFont="1" applyFill="1" applyBorder="1" applyAlignment="1">
      <alignment horizontal="center" vertical="center"/>
    </xf>
    <xf numFmtId="0" fontId="28" fillId="0" borderId="3" xfId="0" applyFont="1" applyFill="1" applyBorder="1" applyAlignment="1">
      <alignment horizontal="center" vertical="center"/>
    </xf>
    <xf numFmtId="2" fontId="29" fillId="0" borderId="4" xfId="0" applyNumberFormat="1" applyFont="1" applyFill="1" applyBorder="1" applyAlignment="1">
      <alignment horizontal="center" vertical="center"/>
    </xf>
    <xf numFmtId="2" fontId="29" fillId="0" borderId="0" xfId="0" applyNumberFormat="1" applyFont="1" applyFill="1" applyBorder="1" applyAlignment="1">
      <alignment horizontal="center" vertical="center"/>
    </xf>
    <xf numFmtId="2" fontId="29" fillId="0" borderId="5" xfId="0" applyNumberFormat="1" applyFont="1" applyFill="1" applyBorder="1" applyAlignment="1">
      <alignment horizontal="center"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0" xfId="0" applyFont="1" applyBorder="1" applyAlignment="1">
      <alignment vertical="center"/>
    </xf>
    <xf numFmtId="0" fontId="29" fillId="0" borderId="7" xfId="0" applyFont="1" applyFill="1" applyBorder="1" applyAlignment="1">
      <alignment horizontal="center" vertical="center"/>
    </xf>
    <xf numFmtId="0" fontId="29" fillId="0" borderId="8" xfId="0" applyFont="1" applyFill="1" applyBorder="1" applyAlignment="1">
      <alignment horizontal="center" vertical="center"/>
    </xf>
    <xf numFmtId="2" fontId="35" fillId="0" borderId="6" xfId="0" applyNumberFormat="1" applyFont="1" applyFill="1" applyBorder="1" applyAlignment="1">
      <alignment horizontal="center" vertical="center"/>
    </xf>
    <xf numFmtId="0" fontId="31" fillId="0" borderId="70" xfId="1" applyFont="1" applyFill="1" applyBorder="1" applyAlignment="1">
      <alignment horizontal="center" vertical="center" wrapText="1"/>
    </xf>
    <xf numFmtId="0" fontId="31" fillId="0" borderId="71" xfId="1" applyFont="1" applyFill="1" applyBorder="1" applyAlignment="1">
      <alignment horizontal="center" vertical="center" wrapText="1"/>
    </xf>
    <xf numFmtId="0" fontId="31" fillId="0" borderId="67" xfId="1" applyFont="1" applyFill="1" applyBorder="1" applyAlignment="1">
      <alignment horizontal="center" vertical="center" wrapText="1"/>
    </xf>
    <xf numFmtId="2" fontId="30" fillId="0" borderId="52" xfId="0" applyNumberFormat="1" applyFont="1" applyFill="1" applyBorder="1" applyAlignment="1">
      <alignment horizontal="center" vertical="center"/>
    </xf>
    <xf numFmtId="2" fontId="30" fillId="0" borderId="51" xfId="0" applyNumberFormat="1" applyFont="1" applyFill="1" applyBorder="1" applyAlignment="1">
      <alignment horizontal="center" vertical="center"/>
    </xf>
    <xf numFmtId="2" fontId="30" fillId="0" borderId="72" xfId="0" applyNumberFormat="1" applyFont="1" applyFill="1" applyBorder="1" applyAlignment="1">
      <alignment horizontal="center" vertical="center"/>
    </xf>
    <xf numFmtId="2" fontId="30" fillId="0" borderId="73" xfId="0" applyNumberFormat="1" applyFont="1" applyFill="1" applyBorder="1" applyAlignment="1">
      <alignment horizontal="center" vertical="center"/>
    </xf>
    <xf numFmtId="2" fontId="30" fillId="0" borderId="53" xfId="0" applyNumberFormat="1" applyFont="1" applyFill="1" applyBorder="1" applyAlignment="1">
      <alignment horizontal="center" vertical="center"/>
    </xf>
    <xf numFmtId="2" fontId="30" fillId="0" borderId="68" xfId="0" applyNumberFormat="1" applyFont="1" applyFill="1" applyBorder="1" applyAlignment="1">
      <alignment horizontal="center" vertical="center"/>
    </xf>
    <xf numFmtId="0" fontId="30" fillId="5" borderId="53" xfId="0" applyFont="1" applyFill="1" applyBorder="1" applyAlignment="1">
      <alignment horizontal="center" vertical="center"/>
    </xf>
    <xf numFmtId="2" fontId="30" fillId="0" borderId="54" xfId="0" applyNumberFormat="1" applyFont="1" applyFill="1" applyBorder="1" applyAlignment="1">
      <alignment horizontal="center" vertical="center"/>
    </xf>
    <xf numFmtId="2" fontId="30" fillId="0" borderId="29" xfId="0" applyNumberFormat="1" applyFont="1" applyFill="1" applyBorder="1" applyAlignment="1">
      <alignment horizontal="center" vertical="center"/>
    </xf>
    <xf numFmtId="2" fontId="30" fillId="0" borderId="74" xfId="0" applyNumberFormat="1" applyFont="1" applyFill="1" applyBorder="1" applyAlignment="1">
      <alignment horizontal="center" vertical="center"/>
    </xf>
    <xf numFmtId="2" fontId="30" fillId="0" borderId="75" xfId="0" applyNumberFormat="1" applyFont="1" applyFill="1" applyBorder="1" applyAlignment="1">
      <alignment horizontal="center" vertical="center"/>
    </xf>
    <xf numFmtId="2" fontId="30" fillId="0" borderId="55" xfId="0" applyNumberFormat="1" applyFont="1" applyFill="1" applyBorder="1" applyAlignment="1">
      <alignment horizontal="center" vertical="center"/>
    </xf>
    <xf numFmtId="2" fontId="30" fillId="0" borderId="69" xfId="0" applyNumberFormat="1" applyFont="1" applyFill="1" applyBorder="1" applyAlignment="1">
      <alignment horizontal="center" vertical="center"/>
    </xf>
    <xf numFmtId="0" fontId="30" fillId="5" borderId="55" xfId="0" applyFont="1" applyFill="1" applyBorder="1" applyAlignment="1">
      <alignment horizontal="center" vertical="center"/>
    </xf>
    <xf numFmtId="2" fontId="30" fillId="0" borderId="74" xfId="0" applyNumberFormat="1" applyFont="1" applyBorder="1" applyAlignment="1">
      <alignment horizontal="center" vertical="center"/>
    </xf>
    <xf numFmtId="2" fontId="30" fillId="0" borderId="75" xfId="0" applyNumberFormat="1" applyFont="1" applyBorder="1" applyAlignment="1">
      <alignment horizontal="center" vertical="center"/>
    </xf>
    <xf numFmtId="2" fontId="30" fillId="0" borderId="69" xfId="0" applyNumberFormat="1" applyFont="1" applyBorder="1" applyAlignment="1">
      <alignment horizontal="center" vertical="center"/>
    </xf>
    <xf numFmtId="0" fontId="32" fillId="0" borderId="76" xfId="0" applyFont="1" applyFill="1" applyBorder="1" applyAlignment="1">
      <alignment horizontal="center" vertical="center" wrapText="1"/>
    </xf>
    <xf numFmtId="0" fontId="32" fillId="0" borderId="77"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78"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0" borderId="3" xfId="0" applyFont="1" applyFill="1" applyBorder="1" applyAlignment="1">
      <alignment horizontal="center" vertical="center" wrapText="1"/>
    </xf>
    <xf numFmtId="166" fontId="30" fillId="0" borderId="61" xfId="0" applyNumberFormat="1" applyFont="1" applyBorder="1" applyAlignment="1">
      <alignment horizontal="center" vertical="center"/>
    </xf>
    <xf numFmtId="166" fontId="30" fillId="0" borderId="80" xfId="0" applyNumberFormat="1" applyFont="1" applyBorder="1" applyAlignment="1">
      <alignment horizontal="center" vertical="center"/>
    </xf>
    <xf numFmtId="166" fontId="30" fillId="0" borderId="0" xfId="0" applyNumberFormat="1" applyFont="1" applyBorder="1" applyAlignment="1">
      <alignment horizontal="center" vertical="center"/>
    </xf>
    <xf numFmtId="166" fontId="30" fillId="0" borderId="16" xfId="0" applyNumberFormat="1" applyFont="1" applyBorder="1" applyAlignment="1">
      <alignment horizontal="center" vertical="center"/>
    </xf>
    <xf numFmtId="166" fontId="30" fillId="0" borderId="21" xfId="0" applyNumberFormat="1" applyFont="1" applyBorder="1" applyAlignment="1">
      <alignment horizontal="center" vertical="center"/>
    </xf>
    <xf numFmtId="166" fontId="30" fillId="0" borderId="5" xfId="0" applyNumberFormat="1" applyFont="1" applyBorder="1" applyAlignment="1">
      <alignment horizontal="center" vertical="center"/>
    </xf>
    <xf numFmtId="0" fontId="32" fillId="0" borderId="0" xfId="0" applyFont="1" applyBorder="1" applyAlignment="1">
      <alignment horizontal="right" vertical="center"/>
    </xf>
    <xf numFmtId="0" fontId="28" fillId="0" borderId="1" xfId="0" applyFont="1" applyBorder="1" applyAlignment="1">
      <alignment vertical="center" wrapText="1"/>
    </xf>
    <xf numFmtId="0" fontId="36" fillId="0" borderId="2" xfId="0" applyFont="1" applyBorder="1" applyAlignment="1">
      <alignment horizontal="center" vertical="center"/>
    </xf>
    <xf numFmtId="0" fontId="30" fillId="0" borderId="3" xfId="0" applyFont="1" applyBorder="1" applyAlignment="1">
      <alignment vertical="center"/>
    </xf>
    <xf numFmtId="0" fontId="30" fillId="0" borderId="1" xfId="0" applyFont="1" applyBorder="1" applyAlignment="1">
      <alignment vertical="center"/>
    </xf>
    <xf numFmtId="2" fontId="34" fillId="0" borderId="15" xfId="0" applyNumberFormat="1" applyFont="1" applyBorder="1" applyAlignment="1">
      <alignment horizontal="center" vertical="center"/>
    </xf>
    <xf numFmtId="0" fontId="37" fillId="0" borderId="13" xfId="0" applyFont="1" applyBorder="1" applyAlignment="1">
      <alignment horizontal="center" vertical="center"/>
    </xf>
    <xf numFmtId="0" fontId="34" fillId="0" borderId="38" xfId="0" applyFont="1" applyBorder="1" applyAlignment="1">
      <alignment vertical="center"/>
    </xf>
    <xf numFmtId="0" fontId="31" fillId="0" borderId="34" xfId="1" applyFont="1" applyFill="1" applyBorder="1" applyAlignment="1">
      <alignment horizontal="center" vertical="center" wrapText="1"/>
    </xf>
    <xf numFmtId="0" fontId="31" fillId="0" borderId="49" xfId="1" applyFont="1" applyFill="1" applyBorder="1" applyAlignment="1">
      <alignment horizontal="center" vertical="center" wrapText="1"/>
    </xf>
    <xf numFmtId="0" fontId="39" fillId="0" borderId="40" xfId="1" applyFont="1" applyFill="1" applyBorder="1" applyAlignment="1">
      <alignment horizontal="center" vertical="center" wrapText="1"/>
    </xf>
    <xf numFmtId="0" fontId="30" fillId="0" borderId="50" xfId="0" applyFont="1" applyBorder="1" applyAlignment="1">
      <alignment vertical="center"/>
    </xf>
    <xf numFmtId="0" fontId="30" fillId="0" borderId="51" xfId="0" applyFont="1" applyFill="1" applyBorder="1" applyAlignment="1">
      <alignment vertical="center" wrapText="1"/>
    </xf>
    <xf numFmtId="1" fontId="30" fillId="3" borderId="51" xfId="3" applyNumberFormat="1" applyFont="1" applyFill="1" applyBorder="1" applyAlignment="1">
      <alignment horizontal="center" vertical="center"/>
    </xf>
    <xf numFmtId="0" fontId="30" fillId="0" borderId="31" xfId="0" applyFont="1" applyBorder="1" applyAlignment="1">
      <alignment vertical="center"/>
    </xf>
    <xf numFmtId="0" fontId="30" fillId="0" borderId="29" xfId="0" applyFont="1" applyFill="1" applyBorder="1" applyAlignment="1">
      <alignment vertical="center" wrapText="1"/>
    </xf>
    <xf numFmtId="1" fontId="30" fillId="3" borderId="29" xfId="3" applyNumberFormat="1" applyFont="1" applyFill="1" applyBorder="1" applyAlignment="1">
      <alignment horizontal="center" vertical="center"/>
    </xf>
    <xf numFmtId="0" fontId="30" fillId="0" borderId="56" xfId="0" applyFont="1" applyFill="1" applyBorder="1" applyAlignment="1">
      <alignment vertical="center" wrapText="1"/>
    </xf>
    <xf numFmtId="1" fontId="30" fillId="3" borderId="32" xfId="3" applyNumberFormat="1" applyFont="1" applyFill="1" applyBorder="1" applyAlignment="1">
      <alignment horizontal="center" vertical="center"/>
    </xf>
    <xf numFmtId="0" fontId="35" fillId="2" borderId="7" xfId="0" applyFont="1" applyFill="1" applyBorder="1" applyAlignment="1">
      <alignment vertical="center" wrapText="1"/>
    </xf>
    <xf numFmtId="1" fontId="38" fillId="6" borderId="10" xfId="0" applyNumberFormat="1" applyFont="1" applyFill="1" applyBorder="1" applyAlignment="1">
      <alignment horizontal="center" vertical="center"/>
    </xf>
    <xf numFmtId="2" fontId="35" fillId="6" borderId="63" xfId="3" applyNumberFormat="1" applyFont="1" applyFill="1" applyBorder="1" applyAlignment="1">
      <alignment horizontal="center" vertical="center"/>
    </xf>
    <xf numFmtId="2" fontId="35" fillId="6" borderId="9" xfId="3" applyNumberFormat="1" applyFont="1" applyFill="1" applyBorder="1" applyAlignment="1">
      <alignment horizontal="center" vertical="center"/>
    </xf>
    <xf numFmtId="2" fontId="35" fillId="6" borderId="10" xfId="3" applyNumberFormat="1" applyFont="1" applyFill="1" applyBorder="1" applyAlignment="1">
      <alignment horizontal="center" vertical="center"/>
    </xf>
    <xf numFmtId="2" fontId="35" fillId="6" borderId="11" xfId="3" applyNumberFormat="1" applyFont="1" applyFill="1" applyBorder="1" applyAlignment="1">
      <alignment horizontal="center" vertical="center"/>
    </xf>
    <xf numFmtId="2" fontId="32" fillId="0" borderId="0" xfId="3" applyNumberFormat="1" applyFont="1" applyFill="1" applyBorder="1" applyAlignment="1">
      <alignment horizontal="right" vertical="center"/>
    </xf>
    <xf numFmtId="0" fontId="30" fillId="0" borderId="0" xfId="0" applyFont="1" applyFill="1" applyAlignment="1">
      <alignment vertical="center"/>
    </xf>
    <xf numFmtId="0" fontId="30" fillId="0" borderId="43" xfId="0" applyFont="1" applyBorder="1" applyAlignment="1">
      <alignment vertical="center"/>
    </xf>
    <xf numFmtId="0" fontId="30" fillId="0" borderId="43" xfId="0" applyFont="1" applyFill="1" applyBorder="1" applyAlignment="1">
      <alignment vertical="center"/>
    </xf>
    <xf numFmtId="0" fontId="30" fillId="0" borderId="2" xfId="0" applyFont="1" applyFill="1" applyBorder="1" applyAlignment="1">
      <alignment vertical="center"/>
    </xf>
    <xf numFmtId="0" fontId="30" fillId="0" borderId="3" xfId="0" applyFont="1" applyFill="1" applyBorder="1" applyAlignment="1">
      <alignment vertical="center"/>
    </xf>
    <xf numFmtId="0" fontId="30" fillId="0" borderId="4" xfId="0" applyFont="1" applyBorder="1" applyAlignment="1">
      <alignment vertical="center" wrapText="1"/>
    </xf>
    <xf numFmtId="0" fontId="30" fillId="0" borderId="44" xfId="0" applyFont="1" applyBorder="1" applyAlignment="1">
      <alignment vertical="center"/>
    </xf>
    <xf numFmtId="0" fontId="30" fillId="0" borderId="13" xfId="0" applyFont="1" applyBorder="1" applyAlignment="1">
      <alignment vertical="center"/>
    </xf>
    <xf numFmtId="0" fontId="30" fillId="0" borderId="13" xfId="0" applyFont="1" applyBorder="1" applyAlignment="1">
      <alignment horizontal="center" vertical="center"/>
    </xf>
    <xf numFmtId="0" fontId="30" fillId="0" borderId="38" xfId="0" applyFont="1" applyBorder="1" applyAlignment="1">
      <alignment vertical="center"/>
    </xf>
    <xf numFmtId="0" fontId="30" fillId="0" borderId="44" xfId="0" applyFont="1" applyFill="1" applyBorder="1" applyAlignment="1">
      <alignment vertical="center"/>
    </xf>
    <xf numFmtId="0" fontId="30" fillId="0" borderId="13" xfId="0" applyFont="1" applyFill="1" applyBorder="1" applyAlignment="1">
      <alignment vertical="center"/>
    </xf>
    <xf numFmtId="0" fontId="30" fillId="0" borderId="38" xfId="0" applyFont="1" applyFill="1" applyBorder="1" applyAlignment="1">
      <alignment vertical="center"/>
    </xf>
    <xf numFmtId="0" fontId="31" fillId="0" borderId="45" xfId="1" applyFont="1" applyFill="1" applyBorder="1" applyAlignment="1">
      <alignment horizontal="center" vertical="center" wrapText="1"/>
    </xf>
    <xf numFmtId="0" fontId="31" fillId="0" borderId="46" xfId="1" applyFont="1" applyFill="1" applyBorder="1" applyAlignment="1">
      <alignment horizontal="center" vertical="center" wrapText="1"/>
    </xf>
    <xf numFmtId="0" fontId="31" fillId="0" borderId="47" xfId="1" applyFont="1" applyFill="1" applyBorder="1" applyAlignment="1">
      <alignment horizontal="center" vertical="center" wrapText="1"/>
    </xf>
    <xf numFmtId="0" fontId="31" fillId="0" borderId="39" xfId="1" applyFont="1" applyFill="1" applyBorder="1" applyAlignment="1">
      <alignment horizontal="center" vertical="center" wrapText="1"/>
    </xf>
    <xf numFmtId="0" fontId="31" fillId="0" borderId="48" xfId="1" applyFont="1" applyFill="1" applyBorder="1" applyAlignment="1">
      <alignment horizontal="center" vertical="center" wrapText="1"/>
    </xf>
    <xf numFmtId="0" fontId="31" fillId="0" borderId="40" xfId="1" applyFont="1" applyFill="1" applyBorder="1" applyAlignment="1">
      <alignment horizontal="center" vertical="center" wrapText="1"/>
    </xf>
    <xf numFmtId="2" fontId="30" fillId="0" borderId="0" xfId="0" applyNumberFormat="1" applyFont="1" applyAlignment="1">
      <alignment horizontal="center" vertical="center"/>
    </xf>
    <xf numFmtId="0" fontId="30" fillId="0" borderId="0" xfId="0" applyFont="1" applyFill="1" applyBorder="1" applyAlignment="1">
      <alignment horizontal="right" vertical="center" wrapText="1"/>
    </xf>
    <xf numFmtId="2" fontId="40" fillId="0" borderId="0" xfId="0" applyNumberFormat="1" applyFont="1" applyAlignment="1">
      <alignment horizontal="right" vertical="center"/>
    </xf>
    <xf numFmtId="2" fontId="32" fillId="0" borderId="0" xfId="0" applyNumberFormat="1" applyFont="1" applyAlignment="1">
      <alignment horizontal="right" vertical="center"/>
    </xf>
    <xf numFmtId="2" fontId="32" fillId="0" borderId="0" xfId="0" applyNumberFormat="1" applyFont="1" applyFill="1" applyAlignment="1">
      <alignment horizontal="right" vertical="center"/>
    </xf>
    <xf numFmtId="2" fontId="41" fillId="0" borderId="0" xfId="0" applyNumberFormat="1" applyFont="1" applyFill="1" applyAlignment="1">
      <alignment horizontal="right" vertical="center"/>
    </xf>
    <xf numFmtId="0" fontId="31" fillId="0" borderId="29" xfId="0" applyFont="1" applyFill="1" applyBorder="1" applyAlignment="1">
      <alignment vertical="center" wrapText="1"/>
    </xf>
    <xf numFmtId="0" fontId="31" fillId="0" borderId="29" xfId="0" applyFont="1" applyFill="1" applyBorder="1" applyAlignment="1">
      <alignment vertical="center"/>
    </xf>
    <xf numFmtId="0" fontId="31" fillId="0" borderId="6" xfId="1" applyFont="1" applyFill="1" applyBorder="1" applyAlignment="1">
      <alignment horizontal="center" vertical="center" wrapText="1"/>
    </xf>
    <xf numFmtId="0" fontId="31" fillId="0" borderId="83" xfId="1" applyFont="1" applyFill="1" applyBorder="1" applyAlignment="1">
      <alignment horizontal="center" vertical="center" wrapText="1"/>
    </xf>
    <xf numFmtId="9" fontId="32" fillId="3" borderId="65" xfId="3" applyFont="1" applyFill="1" applyBorder="1" applyAlignment="1">
      <alignment horizontal="center" vertical="center"/>
    </xf>
    <xf numFmtId="9" fontId="32" fillId="3" borderId="66" xfId="3" applyFont="1" applyFill="1" applyBorder="1" applyAlignment="1">
      <alignment horizontal="center" vertical="center"/>
    </xf>
    <xf numFmtId="9" fontId="32" fillId="3" borderId="84" xfId="3" applyFont="1" applyFill="1" applyBorder="1" applyAlignment="1">
      <alignment horizontal="center" vertical="center"/>
    </xf>
    <xf numFmtId="9" fontId="32" fillId="3" borderId="85" xfId="3" applyFont="1" applyFill="1" applyBorder="1" applyAlignment="1">
      <alignment horizontal="center" vertical="center"/>
    </xf>
    <xf numFmtId="0" fontId="30" fillId="0" borderId="37" xfId="0" applyFont="1" applyFill="1" applyBorder="1" applyAlignment="1">
      <alignment vertical="center"/>
    </xf>
    <xf numFmtId="0" fontId="30" fillId="0" borderId="37" xfId="0" applyFont="1" applyBorder="1" applyAlignment="1">
      <alignment vertical="center" wrapText="1"/>
    </xf>
    <xf numFmtId="0" fontId="30" fillId="0" borderId="36" xfId="0" applyFont="1" applyFill="1" applyBorder="1" applyAlignment="1">
      <alignment vertical="center"/>
    </xf>
    <xf numFmtId="0" fontId="30" fillId="0" borderId="36" xfId="0" applyFont="1" applyBorder="1" applyAlignment="1">
      <alignment vertical="center" wrapText="1"/>
    </xf>
    <xf numFmtId="9" fontId="32" fillId="3" borderId="87" xfId="3" applyFont="1" applyFill="1" applyBorder="1" applyAlignment="1">
      <alignment horizontal="center" vertical="center"/>
    </xf>
    <xf numFmtId="9" fontId="32" fillId="3" borderId="88" xfId="3" applyFont="1" applyFill="1" applyBorder="1" applyAlignment="1">
      <alignment horizontal="center" vertical="center"/>
    </xf>
    <xf numFmtId="0" fontId="38" fillId="2" borderId="7" xfId="0" applyFont="1" applyFill="1" applyBorder="1" applyAlignment="1">
      <alignment vertical="center"/>
    </xf>
    <xf numFmtId="0" fontId="28" fillId="0" borderId="2" xfId="0" applyFont="1" applyBorder="1" applyAlignment="1">
      <alignment vertical="center" wrapText="1"/>
    </xf>
    <xf numFmtId="0" fontId="31" fillId="0" borderId="0" xfId="1" applyFont="1" applyFill="1" applyBorder="1" applyAlignment="1">
      <alignment horizontal="center" vertical="center" wrapText="1"/>
    </xf>
    <xf numFmtId="0" fontId="31" fillId="0" borderId="41" xfId="1" applyFont="1" applyFill="1" applyBorder="1" applyAlignment="1">
      <alignment horizontal="center" vertical="center" wrapText="1"/>
    </xf>
    <xf numFmtId="0" fontId="31" fillId="0" borderId="7" xfId="1" applyFont="1" applyFill="1" applyBorder="1" applyAlignment="1">
      <alignment horizontal="center" vertical="center" wrapText="1"/>
    </xf>
    <xf numFmtId="2" fontId="30" fillId="3" borderId="57" xfId="3" applyNumberFormat="1" applyFont="1" applyFill="1" applyBorder="1" applyAlignment="1">
      <alignment horizontal="center" vertical="center"/>
    </xf>
    <xf numFmtId="2" fontId="30" fillId="3" borderId="51" xfId="3" applyNumberFormat="1" applyFont="1" applyFill="1" applyBorder="1" applyAlignment="1">
      <alignment horizontal="center" vertical="center"/>
    </xf>
    <xf numFmtId="2" fontId="30" fillId="3" borderId="59" xfId="3" applyNumberFormat="1" applyFont="1" applyFill="1" applyBorder="1" applyAlignment="1">
      <alignment horizontal="center" vertical="center"/>
    </xf>
    <xf numFmtId="2" fontId="30" fillId="3" borderId="29" xfId="3" applyNumberFormat="1" applyFont="1" applyFill="1" applyBorder="1" applyAlignment="1">
      <alignment horizontal="center" vertical="center"/>
    </xf>
    <xf numFmtId="2" fontId="30" fillId="3" borderId="32" xfId="3" applyNumberFormat="1" applyFont="1" applyFill="1" applyBorder="1" applyAlignment="1">
      <alignment horizontal="center" vertical="center"/>
    </xf>
    <xf numFmtId="2" fontId="30" fillId="3" borderId="90" xfId="3" applyNumberFormat="1" applyFont="1" applyFill="1" applyBorder="1" applyAlignment="1">
      <alignment horizontal="center" vertical="center"/>
    </xf>
    <xf numFmtId="2" fontId="30" fillId="3" borderId="56" xfId="3" applyNumberFormat="1" applyFont="1" applyFill="1" applyBorder="1" applyAlignment="1">
      <alignment horizontal="center" vertical="center"/>
    </xf>
    <xf numFmtId="0" fontId="0" fillId="0" borderId="43" xfId="0" applyBorder="1" applyAlignment="1">
      <alignment vertical="center"/>
    </xf>
    <xf numFmtId="2" fontId="30" fillId="3" borderId="52" xfId="3" applyNumberFormat="1" applyFont="1" applyFill="1" applyBorder="1" applyAlignment="1">
      <alignment horizontal="center" vertical="center"/>
    </xf>
    <xf numFmtId="2" fontId="30" fillId="3" borderId="53" xfId="3" applyNumberFormat="1" applyFont="1" applyFill="1" applyBorder="1" applyAlignment="1">
      <alignment horizontal="center" vertical="center"/>
    </xf>
    <xf numFmtId="2" fontId="30" fillId="3" borderId="54" xfId="3" applyNumberFormat="1" applyFont="1" applyFill="1" applyBorder="1" applyAlignment="1">
      <alignment horizontal="center" vertical="center"/>
    </xf>
    <xf numFmtId="2" fontId="30" fillId="3" borderId="55" xfId="3" applyNumberFormat="1" applyFont="1" applyFill="1" applyBorder="1" applyAlignment="1">
      <alignment horizontal="center" vertical="center"/>
    </xf>
    <xf numFmtId="2" fontId="30" fillId="3" borderId="92" xfId="3" applyNumberFormat="1" applyFont="1" applyFill="1" applyBorder="1" applyAlignment="1">
      <alignment horizontal="center" vertical="center"/>
    </xf>
    <xf numFmtId="2" fontId="30" fillId="3" borderId="93" xfId="3" applyNumberFormat="1" applyFont="1" applyFill="1" applyBorder="1" applyAlignment="1">
      <alignment horizontal="center" vertical="center"/>
    </xf>
    <xf numFmtId="2" fontId="35" fillId="6" borderId="10" xfId="0" applyNumberFormat="1" applyFont="1" applyFill="1" applyBorder="1" applyAlignment="1">
      <alignment horizontal="center" vertical="center"/>
    </xf>
    <xf numFmtId="2" fontId="35" fillId="6" borderId="9" xfId="0" applyNumberFormat="1" applyFont="1" applyFill="1" applyBorder="1" applyAlignment="1">
      <alignment horizontal="center" vertical="center"/>
    </xf>
    <xf numFmtId="2" fontId="35" fillId="6" borderId="11" xfId="0" applyNumberFormat="1" applyFont="1" applyFill="1" applyBorder="1" applyAlignment="1">
      <alignment horizontal="center" vertical="center"/>
    </xf>
    <xf numFmtId="2" fontId="30" fillId="0" borderId="4" xfId="0" applyNumberFormat="1" applyFont="1" applyFill="1" applyBorder="1" applyAlignment="1">
      <alignment horizontal="center" vertical="center"/>
    </xf>
    <xf numFmtId="2" fontId="30" fillId="0" borderId="0" xfId="0" applyNumberFormat="1" applyFont="1" applyFill="1" applyBorder="1" applyAlignment="1">
      <alignment horizontal="center" vertical="center"/>
    </xf>
    <xf numFmtId="2" fontId="30" fillId="0" borderId="5" xfId="0" applyNumberFormat="1" applyFont="1" applyFill="1" applyBorder="1" applyAlignment="1">
      <alignment horizontal="center" vertical="center"/>
    </xf>
    <xf numFmtId="2" fontId="30" fillId="0" borderId="61" xfId="0" applyNumberFormat="1" applyFont="1" applyFill="1" applyBorder="1" applyAlignment="1">
      <alignment horizontal="center" vertical="center"/>
    </xf>
    <xf numFmtId="2" fontId="30" fillId="0" borderId="4" xfId="0" applyNumberFormat="1" applyFont="1" applyBorder="1" applyAlignment="1">
      <alignment horizontal="center" vertical="center"/>
    </xf>
    <xf numFmtId="2" fontId="30" fillId="0" borderId="5" xfId="0" applyNumberFormat="1" applyFont="1" applyBorder="1" applyAlignment="1">
      <alignment horizontal="center" vertical="center"/>
    </xf>
    <xf numFmtId="2" fontId="30" fillId="0" borderId="0" xfId="0" applyNumberFormat="1" applyFont="1" applyFill="1" applyAlignment="1">
      <alignment horizontal="center" vertical="center"/>
    </xf>
    <xf numFmtId="0" fontId="30" fillId="0" borderId="0" xfId="0" applyFont="1" applyBorder="1" applyAlignment="1">
      <alignment horizontal="center" wrapText="1"/>
    </xf>
    <xf numFmtId="0" fontId="30" fillId="0" borderId="68" xfId="0" applyFont="1" applyBorder="1" applyAlignment="1">
      <alignment horizontal="center" vertical="center"/>
    </xf>
    <xf numFmtId="0" fontId="30" fillId="0" borderId="69" xfId="0" applyFont="1" applyBorder="1" applyAlignment="1">
      <alignment horizontal="center" vertical="center"/>
    </xf>
    <xf numFmtId="0" fontId="30" fillId="0" borderId="69" xfId="0" applyFont="1" applyFill="1" applyBorder="1" applyAlignment="1">
      <alignment horizontal="center" vertical="center"/>
    </xf>
    <xf numFmtId="0" fontId="30" fillId="0" borderId="0" xfId="0" applyFont="1" applyBorder="1" applyAlignment="1" applyProtection="1">
      <alignment horizontal="center" vertical="center"/>
      <protection locked="0"/>
    </xf>
    <xf numFmtId="0" fontId="30" fillId="0" borderId="0" xfId="0" applyFont="1" applyFill="1" applyBorder="1" applyAlignment="1">
      <alignment horizontal="center" vertical="center"/>
    </xf>
    <xf numFmtId="2" fontId="42" fillId="6" borderId="62" xfId="3" applyNumberFormat="1" applyFont="1" applyFill="1" applyBorder="1" applyAlignment="1">
      <alignment horizontal="center" vertical="center"/>
    </xf>
    <xf numFmtId="1" fontId="31" fillId="3" borderId="29" xfId="3" applyNumberFormat="1" applyFont="1" applyFill="1" applyBorder="1" applyAlignment="1">
      <alignment horizontal="center" vertical="center"/>
    </xf>
    <xf numFmtId="0" fontId="0" fillId="0" borderId="95" xfId="0" applyFill="1" applyBorder="1" applyAlignment="1">
      <alignment vertical="center"/>
    </xf>
    <xf numFmtId="0" fontId="8" fillId="0" borderId="96" xfId="0" applyFont="1" applyFill="1" applyBorder="1" applyAlignment="1">
      <alignment vertical="center"/>
    </xf>
    <xf numFmtId="0" fontId="0" fillId="0" borderId="97" xfId="0" applyFill="1" applyBorder="1" applyAlignment="1">
      <alignment vertical="center"/>
    </xf>
    <xf numFmtId="0" fontId="2" fillId="0" borderId="98" xfId="1" applyFont="1" applyFill="1" applyBorder="1" applyAlignment="1">
      <alignment vertical="center"/>
    </xf>
    <xf numFmtId="0" fontId="0" fillId="0" borderId="99" xfId="0" applyFill="1" applyBorder="1" applyAlignment="1">
      <alignment vertical="center"/>
    </xf>
    <xf numFmtId="0" fontId="2" fillId="0" borderId="99" xfId="1" applyFont="1" applyFill="1" applyBorder="1" applyAlignment="1">
      <alignment vertical="center"/>
    </xf>
    <xf numFmtId="0" fontId="10" fillId="0" borderId="98" xfId="1" applyFont="1" applyFill="1" applyBorder="1" applyAlignment="1">
      <alignment vertical="center"/>
    </xf>
    <xf numFmtId="0" fontId="43" fillId="0" borderId="0" xfId="1" applyFont="1" applyFill="1" applyBorder="1" applyAlignment="1">
      <alignment horizontal="center" vertical="center"/>
    </xf>
    <xf numFmtId="0" fontId="11" fillId="0" borderId="98" xfId="1" applyFont="1" applyFill="1" applyBorder="1" applyAlignment="1">
      <alignment vertical="center" wrapText="1"/>
    </xf>
    <xf numFmtId="0" fontId="44" fillId="0" borderId="0" xfId="0" applyFont="1" applyBorder="1" applyAlignment="1">
      <alignment vertical="center"/>
    </xf>
    <xf numFmtId="0" fontId="11" fillId="0" borderId="99" xfId="1" applyFont="1" applyFill="1" applyBorder="1" applyAlignment="1">
      <alignment vertical="center" wrapText="1"/>
    </xf>
    <xf numFmtId="0" fontId="45" fillId="0" borderId="0" xfId="1" applyFont="1" applyFill="1" applyBorder="1" applyAlignment="1">
      <alignment horizontal="center" vertical="center"/>
    </xf>
    <xf numFmtId="0" fontId="46" fillId="0" borderId="0" xfId="0" applyFont="1" applyBorder="1" applyAlignment="1">
      <alignment horizontal="center" vertical="center"/>
    </xf>
    <xf numFmtId="0" fontId="24" fillId="0" borderId="0" xfId="0" applyFont="1" applyBorder="1" applyAlignment="1">
      <alignment horizontal="left" vertical="center" indent="1"/>
    </xf>
    <xf numFmtId="0" fontId="8" fillId="0" borderId="0" xfId="0" applyFont="1" applyBorder="1" applyAlignment="1">
      <alignment vertical="center"/>
    </xf>
    <xf numFmtId="0" fontId="47" fillId="0" borderId="0" xfId="0" applyFont="1" applyBorder="1" applyAlignment="1">
      <alignment horizontal="center" vertical="center"/>
    </xf>
    <xf numFmtId="0" fontId="11" fillId="0" borderId="98" xfId="1" applyFont="1" applyFill="1" applyBorder="1" applyAlignment="1">
      <alignment vertical="center"/>
    </xf>
    <xf numFmtId="0" fontId="9" fillId="0" borderId="99" xfId="1" applyFont="1" applyFill="1" applyBorder="1" applyAlignment="1">
      <alignment vertical="center"/>
    </xf>
    <xf numFmtId="0" fontId="48" fillId="0" borderId="0" xfId="0" applyFont="1" applyBorder="1" applyAlignment="1">
      <alignment vertical="center"/>
    </xf>
    <xf numFmtId="0" fontId="49" fillId="0" borderId="0" xfId="1" applyFont="1" applyFill="1" applyBorder="1" applyAlignment="1">
      <alignment horizontal="center" vertical="center"/>
    </xf>
    <xf numFmtId="0" fontId="45" fillId="0" borderId="0" xfId="1" applyFont="1" applyFill="1" applyBorder="1" applyAlignment="1">
      <alignment horizontal="center" wrapText="1"/>
    </xf>
    <xf numFmtId="0" fontId="45" fillId="0" borderId="0" xfId="1" applyFont="1" applyFill="1" applyBorder="1" applyAlignment="1">
      <alignment horizontal="center"/>
    </xf>
    <xf numFmtId="0" fontId="50" fillId="0" borderId="0" xfId="0" applyFont="1" applyFill="1" applyBorder="1" applyAlignment="1">
      <alignment horizontal="center"/>
    </xf>
    <xf numFmtId="0" fontId="51" fillId="0" borderId="0" xfId="1" applyFont="1" applyFill="1" applyBorder="1" applyAlignment="1">
      <alignment horizontal="center"/>
    </xf>
    <xf numFmtId="0" fontId="50" fillId="0" borderId="0" xfId="0" applyFont="1" applyFill="1" applyBorder="1" applyAlignment="1">
      <alignment vertical="center"/>
    </xf>
    <xf numFmtId="0" fontId="51" fillId="0" borderId="0" xfId="1" applyFont="1" applyFill="1" applyBorder="1" applyAlignment="1">
      <alignment vertical="center"/>
    </xf>
    <xf numFmtId="0" fontId="52" fillId="0" borderId="0" xfId="1" applyFont="1" applyFill="1" applyBorder="1" applyAlignment="1">
      <alignment horizontal="center" vertical="center"/>
    </xf>
    <xf numFmtId="0" fontId="9" fillId="0" borderId="98" xfId="1" applyFont="1" applyFill="1" applyBorder="1" applyAlignment="1">
      <alignment vertical="center"/>
    </xf>
    <xf numFmtId="0" fontId="53" fillId="0" borderId="0" xfId="1" applyFont="1" applyFill="1" applyBorder="1" applyAlignment="1">
      <alignment horizontal="center" vertical="center"/>
    </xf>
    <xf numFmtId="0" fontId="46" fillId="0" borderId="0" xfId="0" applyFont="1" applyBorder="1" applyAlignment="1">
      <alignment horizontal="right" vertical="center"/>
    </xf>
    <xf numFmtId="0" fontId="54" fillId="0" borderId="0" xfId="0" applyFont="1" applyBorder="1" applyAlignment="1">
      <alignment horizontal="right" vertical="center"/>
    </xf>
    <xf numFmtId="0" fontId="2" fillId="0" borderId="100" xfId="1" applyFont="1" applyFill="1" applyBorder="1" applyAlignment="1">
      <alignment vertical="center"/>
    </xf>
    <xf numFmtId="0" fontId="2" fillId="0" borderId="101" xfId="1" applyFont="1" applyFill="1" applyBorder="1" applyAlignment="1">
      <alignment vertical="center"/>
    </xf>
    <xf numFmtId="0" fontId="2" fillId="0" borderId="102" xfId="1" applyFont="1" applyFill="1" applyBorder="1" applyAlignment="1">
      <alignment vertical="center"/>
    </xf>
    <xf numFmtId="0" fontId="55" fillId="0" borderId="0" xfId="1" applyFont="1" applyFill="1" applyBorder="1" applyAlignment="1">
      <alignment horizontal="left" vertical="center"/>
    </xf>
    <xf numFmtId="0" fontId="31" fillId="4" borderId="10" xfId="1" applyFont="1" applyFill="1" applyBorder="1" applyAlignment="1">
      <alignment horizontal="center" vertical="center" wrapText="1"/>
    </xf>
    <xf numFmtId="14" fontId="30" fillId="0" borderId="51" xfId="0" applyNumberFormat="1" applyFont="1" applyFill="1" applyBorder="1" applyAlignment="1">
      <alignment vertical="center"/>
    </xf>
    <xf numFmtId="14" fontId="30" fillId="0" borderId="29" xfId="0" applyNumberFormat="1" applyFont="1" applyFill="1" applyBorder="1" applyAlignment="1">
      <alignment vertical="center"/>
    </xf>
    <xf numFmtId="14" fontId="30" fillId="0" borderId="51" xfId="0" applyNumberFormat="1" applyFont="1" applyFill="1" applyBorder="1" applyAlignment="1">
      <alignment horizontal="center" vertical="center"/>
    </xf>
    <xf numFmtId="14" fontId="30" fillId="0" borderId="29" xfId="0" applyNumberFormat="1" applyFont="1" applyFill="1" applyBorder="1" applyAlignment="1">
      <alignment horizontal="center" vertical="center"/>
    </xf>
    <xf numFmtId="0" fontId="30" fillId="0" borderId="51" xfId="0" applyFont="1" applyBorder="1" applyAlignment="1">
      <alignment horizontal="left" vertical="center" wrapText="1"/>
    </xf>
    <xf numFmtId="0" fontId="31" fillId="8" borderId="10" xfId="1" applyFont="1" applyFill="1" applyBorder="1" applyAlignment="1">
      <alignment horizontal="center" vertical="center" wrapText="1"/>
    </xf>
    <xf numFmtId="0" fontId="31" fillId="8" borderId="11" xfId="1" applyFont="1" applyFill="1" applyBorder="1" applyAlignment="1">
      <alignment horizontal="center" vertical="center" wrapText="1"/>
    </xf>
    <xf numFmtId="0" fontId="56" fillId="0" borderId="0" xfId="0" applyFont="1" applyBorder="1" applyAlignment="1">
      <alignment vertical="center"/>
    </xf>
    <xf numFmtId="0" fontId="57" fillId="0" borderId="0" xfId="0" applyFont="1" applyBorder="1" applyAlignment="1">
      <alignment vertical="center"/>
    </xf>
    <xf numFmtId="14" fontId="30" fillId="0" borderId="0" xfId="0" applyNumberFormat="1" applyFont="1" applyFill="1" applyBorder="1" applyAlignment="1" applyProtection="1">
      <alignment horizontal="center" wrapText="1"/>
      <protection locked="0"/>
    </xf>
    <xf numFmtId="0" fontId="30" fillId="0" borderId="0" xfId="0" applyFont="1" applyAlignment="1">
      <alignment horizontal="center"/>
    </xf>
    <xf numFmtId="0" fontId="30" fillId="4" borderId="18" xfId="0" applyFont="1" applyFill="1" applyBorder="1" applyAlignment="1">
      <alignment horizontal="left" vertical="center"/>
    </xf>
    <xf numFmtId="0" fontId="30" fillId="4" borderId="17" xfId="0" applyFont="1" applyFill="1" applyBorder="1" applyAlignment="1">
      <alignment horizontal="center" vertical="center"/>
    </xf>
    <xf numFmtId="164" fontId="30" fillId="0" borderId="16" xfId="0" applyNumberFormat="1" applyFont="1" applyFill="1" applyBorder="1" applyAlignment="1" applyProtection="1">
      <alignment horizontal="center" wrapText="1"/>
      <protection locked="0"/>
    </xf>
    <xf numFmtId="10" fontId="30" fillId="0" borderId="21" xfId="0" applyNumberFormat="1" applyFont="1" applyBorder="1" applyAlignment="1">
      <alignment vertical="center"/>
    </xf>
    <xf numFmtId="0" fontId="30" fillId="0" borderId="0" xfId="0" applyFont="1" applyBorder="1" applyAlignment="1">
      <alignment horizontal="left"/>
    </xf>
    <xf numFmtId="14" fontId="30" fillId="0" borderId="0" xfId="0" applyNumberFormat="1" applyFont="1" applyFill="1" applyBorder="1" applyAlignment="1" applyProtection="1">
      <alignment horizontal="left"/>
      <protection locked="0"/>
    </xf>
    <xf numFmtId="14" fontId="30" fillId="4" borderId="0" xfId="0" applyNumberFormat="1" applyFont="1" applyFill="1" applyBorder="1" applyAlignment="1" applyProtection="1">
      <alignment horizontal="center" wrapText="1"/>
      <protection locked="0"/>
    </xf>
    <xf numFmtId="14" fontId="58" fillId="0" borderId="0" xfId="0" applyNumberFormat="1" applyFont="1" applyProtection="1">
      <protection locked="0"/>
    </xf>
    <xf numFmtId="0" fontId="58" fillId="0" borderId="0" xfId="0" applyFont="1" applyAlignment="1">
      <alignment vertical="center"/>
    </xf>
    <xf numFmtId="0" fontId="30" fillId="0" borderId="0" xfId="0" applyFont="1" applyProtection="1">
      <protection locked="0"/>
    </xf>
    <xf numFmtId="0" fontId="30" fillId="0" borderId="0" xfId="0" applyFont="1" applyAlignment="1" applyProtection="1">
      <alignment horizontal="center"/>
      <protection locked="0"/>
    </xf>
    <xf numFmtId="0" fontId="30" fillId="4" borderId="12"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7" xfId="0" applyFont="1" applyFill="1" applyBorder="1" applyAlignment="1">
      <alignment vertical="center"/>
    </xf>
    <xf numFmtId="0" fontId="30" fillId="0" borderId="20" xfId="0" applyFont="1" applyBorder="1" applyAlignment="1">
      <alignment vertical="center"/>
    </xf>
    <xf numFmtId="165" fontId="30" fillId="0" borderId="21" xfId="3" applyNumberFormat="1" applyFont="1" applyBorder="1" applyAlignment="1">
      <alignment vertical="center"/>
    </xf>
    <xf numFmtId="0" fontId="30" fillId="0" borderId="18" xfId="0" applyFont="1" applyBorder="1" applyAlignment="1" applyProtection="1">
      <alignment vertical="center"/>
      <protection locked="0"/>
    </xf>
    <xf numFmtId="14" fontId="30" fillId="0" borderId="20" xfId="0" applyNumberFormat="1" applyFont="1" applyBorder="1" applyProtection="1">
      <protection locked="0"/>
    </xf>
    <xf numFmtId="0" fontId="58" fillId="0" borderId="0" xfId="0" applyFont="1" applyAlignment="1">
      <alignment horizontal="center" vertical="center"/>
    </xf>
    <xf numFmtId="0" fontId="58" fillId="0" borderId="0" xfId="0" applyFont="1" applyProtection="1">
      <protection locked="0"/>
    </xf>
    <xf numFmtId="9" fontId="58" fillId="0" borderId="0" xfId="0" applyNumberFormat="1" applyFont="1" applyAlignment="1">
      <alignment vertical="center"/>
    </xf>
    <xf numFmtId="9" fontId="58" fillId="0" borderId="0" xfId="0" applyNumberFormat="1" applyFont="1" applyAlignment="1">
      <alignment horizontal="center" vertical="center"/>
    </xf>
    <xf numFmtId="0" fontId="58" fillId="0" borderId="0" xfId="0" applyFont="1"/>
    <xf numFmtId="0" fontId="30" fillId="0" borderId="0" xfId="0" applyFont="1" applyBorder="1" applyAlignment="1" applyProtection="1">
      <alignment vertical="center" wrapText="1"/>
      <protection locked="0"/>
    </xf>
    <xf numFmtId="0" fontId="30" fillId="0" borderId="16" xfId="0" applyFont="1" applyBorder="1" applyAlignment="1" applyProtection="1">
      <alignment vertical="center"/>
      <protection locked="0"/>
    </xf>
    <xf numFmtId="9" fontId="30" fillId="0" borderId="22" xfId="3" applyFont="1" applyBorder="1" applyAlignment="1">
      <alignment vertical="center"/>
    </xf>
    <xf numFmtId="0" fontId="30" fillId="4" borderId="20" xfId="0" applyFont="1" applyFill="1" applyBorder="1" applyAlignment="1">
      <alignment vertical="center"/>
    </xf>
    <xf numFmtId="0" fontId="30" fillId="0" borderId="18" xfId="0" applyFont="1" applyBorder="1" applyProtection="1">
      <protection locked="0"/>
    </xf>
    <xf numFmtId="2" fontId="29" fillId="8" borderId="0" xfId="0" applyNumberFormat="1" applyFont="1" applyFill="1" applyBorder="1" applyAlignment="1">
      <alignment horizontal="center" vertical="center"/>
    </xf>
    <xf numFmtId="2" fontId="29" fillId="8" borderId="5" xfId="0" applyNumberFormat="1" applyFont="1" applyFill="1" applyBorder="1" applyAlignment="1">
      <alignment horizontal="center" vertical="center"/>
    </xf>
    <xf numFmtId="2" fontId="29" fillId="0" borderId="103" xfId="0" applyNumberFormat="1" applyFont="1" applyFill="1" applyBorder="1" applyAlignment="1">
      <alignment horizontal="center" vertical="center"/>
    </xf>
    <xf numFmtId="2" fontId="29" fillId="0" borderId="104" xfId="0" applyNumberFormat="1" applyFont="1" applyFill="1" applyBorder="1" applyAlignment="1">
      <alignment horizontal="center" vertical="center"/>
    </xf>
    <xf numFmtId="0" fontId="29" fillId="0" borderId="103" xfId="0" applyFont="1" applyFill="1" applyBorder="1" applyAlignment="1">
      <alignment horizontal="center" vertical="center"/>
    </xf>
    <xf numFmtId="0" fontId="29" fillId="0" borderId="104" xfId="0" applyFont="1" applyFill="1" applyBorder="1" applyAlignment="1">
      <alignment horizontal="center" vertical="center"/>
    </xf>
    <xf numFmtId="0" fontId="55" fillId="0" borderId="0" xfId="1" applyFont="1" applyFill="1" applyBorder="1" applyAlignment="1">
      <alignment vertical="center"/>
    </xf>
    <xf numFmtId="9" fontId="32" fillId="3" borderId="51" xfId="3" applyFont="1" applyFill="1" applyBorder="1" applyAlignment="1">
      <alignment horizontal="center" vertical="center"/>
    </xf>
    <xf numFmtId="9" fontId="32" fillId="3" borderId="29" xfId="3" applyFont="1" applyFill="1" applyBorder="1" applyAlignment="1">
      <alignment horizontal="center" vertical="center"/>
    </xf>
    <xf numFmtId="9" fontId="32" fillId="3" borderId="32" xfId="3" applyFont="1" applyFill="1" applyBorder="1" applyAlignment="1">
      <alignment horizontal="center" vertical="center"/>
    </xf>
    <xf numFmtId="0" fontId="30" fillId="0" borderId="0" xfId="0" applyFont="1" applyFill="1" applyBorder="1" applyAlignment="1">
      <alignment horizontal="center"/>
    </xf>
    <xf numFmtId="9" fontId="30" fillId="3" borderId="72" xfId="3" applyFont="1" applyFill="1" applyBorder="1" applyAlignment="1">
      <alignment horizontal="center"/>
    </xf>
    <xf numFmtId="9" fontId="30" fillId="3" borderId="74" xfId="3" applyFont="1" applyFill="1" applyBorder="1" applyAlignment="1">
      <alignment horizontal="center"/>
    </xf>
    <xf numFmtId="9" fontId="30" fillId="3" borderId="89" xfId="3" applyFont="1" applyFill="1" applyBorder="1" applyAlignment="1">
      <alignment horizontal="center" vertical="center"/>
    </xf>
    <xf numFmtId="0" fontId="30" fillId="0" borderId="105" xfId="0" applyFont="1" applyBorder="1" applyAlignment="1">
      <alignment vertical="center"/>
    </xf>
    <xf numFmtId="0" fontId="30" fillId="0" borderId="29" xfId="0" applyFont="1" applyFill="1" applyBorder="1" applyAlignment="1">
      <alignment vertical="center"/>
    </xf>
    <xf numFmtId="2" fontId="30" fillId="3" borderId="58" xfId="3" applyNumberFormat="1" applyFont="1" applyFill="1" applyBorder="1" applyAlignment="1">
      <alignment horizontal="center" vertical="center"/>
    </xf>
    <xf numFmtId="2" fontId="30" fillId="3" borderId="60" xfId="3" applyNumberFormat="1" applyFont="1" applyFill="1" applyBorder="1" applyAlignment="1">
      <alignment horizontal="center" vertical="center"/>
    </xf>
    <xf numFmtId="2" fontId="30" fillId="3" borderId="91" xfId="3" applyNumberFormat="1" applyFont="1" applyFill="1" applyBorder="1" applyAlignment="1">
      <alignment horizontal="center" vertical="center"/>
    </xf>
    <xf numFmtId="0" fontId="30" fillId="0" borderId="16" xfId="0" applyFont="1" applyBorder="1" applyAlignment="1" applyProtection="1">
      <alignment vertical="center" wrapText="1"/>
      <protection locked="0"/>
    </xf>
    <xf numFmtId="9" fontId="30" fillId="3" borderId="51" xfId="3" applyFont="1" applyFill="1" applyBorder="1" applyAlignment="1">
      <alignment horizontal="center" vertical="center"/>
    </xf>
    <xf numFmtId="9" fontId="30" fillId="3" borderId="29" xfId="3" applyFont="1" applyFill="1" applyBorder="1" applyAlignment="1">
      <alignment horizontal="center" vertical="center"/>
    </xf>
    <xf numFmtId="9" fontId="30" fillId="3" borderId="32" xfId="3" applyFont="1" applyFill="1" applyBorder="1" applyAlignment="1">
      <alignment horizontal="center" vertical="center"/>
    </xf>
    <xf numFmtId="10" fontId="35" fillId="6" borderId="64" xfId="3" applyNumberFormat="1" applyFont="1" applyFill="1" applyBorder="1" applyAlignment="1">
      <alignment horizontal="center" vertical="center"/>
    </xf>
    <xf numFmtId="10" fontId="35" fillId="6" borderId="86" xfId="3" applyNumberFormat="1" applyFont="1" applyFill="1" applyBorder="1" applyAlignment="1">
      <alignment horizontal="center" vertical="center"/>
    </xf>
    <xf numFmtId="10" fontId="35" fillId="6" borderId="10" xfId="3" applyNumberFormat="1" applyFont="1" applyFill="1" applyBorder="1" applyAlignment="1">
      <alignment horizontal="center" vertical="center"/>
    </xf>
    <xf numFmtId="10" fontId="35" fillId="6" borderId="62" xfId="3" applyNumberFormat="1" applyFont="1" applyFill="1" applyBorder="1" applyAlignment="1">
      <alignment horizontal="center" vertical="center"/>
    </xf>
    <xf numFmtId="0" fontId="37" fillId="0" borderId="42" xfId="1" applyFont="1" applyFill="1" applyBorder="1" applyAlignment="1">
      <alignment horizontal="center" vertical="center" wrapText="1"/>
    </xf>
    <xf numFmtId="0" fontId="38" fillId="0" borderId="13" xfId="0" applyFont="1" applyBorder="1" applyAlignment="1">
      <alignment horizontal="center" vertical="center"/>
    </xf>
    <xf numFmtId="2" fontId="61" fillId="0" borderId="0" xfId="3" applyNumberFormat="1" applyFont="1" applyFill="1" applyBorder="1" applyAlignment="1">
      <alignment horizontal="right" vertical="center"/>
    </xf>
    <xf numFmtId="2" fontId="62" fillId="9" borderId="0" xfId="3" applyNumberFormat="1" applyFont="1" applyFill="1" applyBorder="1" applyAlignment="1">
      <alignment horizontal="right" vertical="center"/>
    </xf>
    <xf numFmtId="2" fontId="63" fillId="9" borderId="0" xfId="3" applyNumberFormat="1" applyFont="1" applyFill="1" applyBorder="1" applyAlignment="1">
      <alignment horizontal="right" vertical="center"/>
    </xf>
    <xf numFmtId="0" fontId="64" fillId="9" borderId="0" xfId="0" applyFont="1" applyFill="1" applyBorder="1" applyAlignment="1">
      <alignment vertical="center"/>
    </xf>
    <xf numFmtId="2" fontId="63" fillId="9" borderId="0" xfId="3" applyNumberFormat="1" applyFont="1" applyFill="1" applyBorder="1" applyAlignment="1">
      <alignment horizontal="center" vertical="center"/>
    </xf>
    <xf numFmtId="2" fontId="60" fillId="0" borderId="106" xfId="3" applyNumberFormat="1" applyFont="1" applyFill="1" applyBorder="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30" fillId="0" borderId="109" xfId="0" applyFont="1" applyBorder="1" applyAlignment="1">
      <alignment vertical="center"/>
    </xf>
    <xf numFmtId="0" fontId="59" fillId="0" borderId="110" xfId="0" applyFont="1" applyFill="1" applyBorder="1" applyAlignment="1">
      <alignment vertical="center" wrapText="1"/>
    </xf>
    <xf numFmtId="0" fontId="30" fillId="0" borderId="110" xfId="0" applyFont="1" applyFill="1" applyBorder="1" applyAlignment="1">
      <alignment vertical="center" wrapText="1"/>
    </xf>
    <xf numFmtId="2" fontId="61" fillId="0" borderId="106" xfId="3" applyNumberFormat="1" applyFont="1" applyFill="1" applyBorder="1" applyAlignment="1">
      <alignment horizontal="center" vertical="center"/>
    </xf>
    <xf numFmtId="0" fontId="30" fillId="0" borderId="113" xfId="0" applyFont="1" applyBorder="1" applyAlignment="1">
      <alignment vertical="center"/>
    </xf>
    <xf numFmtId="0" fontId="30" fillId="5" borderId="56" xfId="0" applyFont="1" applyFill="1" applyBorder="1" applyAlignment="1">
      <alignment vertical="center"/>
    </xf>
    <xf numFmtId="0" fontId="32" fillId="5" borderId="56" xfId="0" applyFont="1" applyFill="1" applyBorder="1" applyAlignment="1">
      <alignment horizontal="right" vertical="center" wrapText="1"/>
    </xf>
    <xf numFmtId="2" fontId="32" fillId="4" borderId="90" xfId="3" applyNumberFormat="1" applyFont="1" applyFill="1" applyBorder="1" applyAlignment="1">
      <alignment horizontal="center" vertical="center"/>
    </xf>
    <xf numFmtId="2" fontId="32" fillId="4" borderId="114" xfId="3" applyNumberFormat="1" applyFont="1" applyFill="1" applyBorder="1" applyAlignment="1">
      <alignment horizontal="center" vertical="center"/>
    </xf>
    <xf numFmtId="2" fontId="32" fillId="0" borderId="115" xfId="3" applyNumberFormat="1" applyFont="1" applyFill="1" applyBorder="1" applyAlignment="1">
      <alignment horizontal="center" vertical="center"/>
    </xf>
    <xf numFmtId="2" fontId="32" fillId="0" borderId="91" xfId="3" applyNumberFormat="1" applyFont="1" applyFill="1" applyBorder="1" applyAlignment="1">
      <alignment horizontal="center" vertical="center"/>
    </xf>
    <xf numFmtId="0" fontId="30" fillId="0" borderId="116" xfId="0" applyFont="1" applyBorder="1" applyAlignment="1">
      <alignment vertical="center"/>
    </xf>
    <xf numFmtId="0" fontId="30" fillId="0" borderId="51" xfId="0" applyFont="1" applyFill="1" applyBorder="1" applyAlignment="1">
      <alignment vertical="center"/>
    </xf>
    <xf numFmtId="0" fontId="32" fillId="2" borderId="7" xfId="0" applyFont="1" applyFill="1" applyBorder="1" applyAlignment="1">
      <alignment vertical="center" wrapText="1"/>
    </xf>
    <xf numFmtId="0" fontId="35" fillId="10" borderId="7" xfId="0" applyFont="1" applyFill="1" applyBorder="1" applyAlignment="1">
      <alignment vertical="center" wrapText="1"/>
    </xf>
    <xf numFmtId="2" fontId="35" fillId="2" borderId="41" xfId="3" applyNumberFormat="1" applyFont="1" applyFill="1" applyBorder="1" applyAlignment="1">
      <alignment horizontal="center" vertical="center"/>
    </xf>
    <xf numFmtId="2" fontId="42" fillId="4" borderId="108" xfId="3" applyNumberFormat="1" applyFont="1" applyFill="1" applyBorder="1" applyAlignment="1">
      <alignment horizontal="center" vertical="center"/>
    </xf>
    <xf numFmtId="2" fontId="42" fillId="4" borderId="117" xfId="3" applyNumberFormat="1" applyFont="1" applyFill="1" applyBorder="1" applyAlignment="1">
      <alignment horizontal="center" vertical="center"/>
    </xf>
    <xf numFmtId="2" fontId="42" fillId="4" borderId="62" xfId="3" applyNumberFormat="1" applyFont="1" applyFill="1" applyBorder="1" applyAlignment="1">
      <alignment horizontal="center" vertical="center"/>
    </xf>
    <xf numFmtId="0" fontId="30" fillId="0" borderId="32" xfId="0" applyFont="1" applyFill="1" applyBorder="1" applyAlignment="1">
      <alignment vertical="center"/>
    </xf>
    <xf numFmtId="2" fontId="31" fillId="4" borderId="59" xfId="3" applyNumberFormat="1" applyFont="1" applyFill="1" applyBorder="1" applyAlignment="1">
      <alignment horizontal="center" vertical="center"/>
    </xf>
    <xf numFmtId="2" fontId="35" fillId="4" borderId="117" xfId="3" applyNumberFormat="1" applyFont="1" applyFill="1" applyBorder="1" applyAlignment="1">
      <alignment horizontal="center" vertical="center"/>
    </xf>
    <xf numFmtId="2" fontId="61" fillId="0" borderId="0" xfId="3" applyNumberFormat="1" applyFont="1" applyFill="1" applyBorder="1" applyAlignment="1">
      <alignment horizontal="center" vertical="center" wrapText="1"/>
    </xf>
    <xf numFmtId="2" fontId="61" fillId="0" borderId="0" xfId="3" applyNumberFormat="1" applyFont="1" applyFill="1" applyBorder="1" applyAlignment="1">
      <alignment horizontal="center" vertical="center"/>
    </xf>
    <xf numFmtId="2" fontId="31" fillId="0" borderId="57" xfId="0" applyNumberFormat="1" applyFont="1" applyFill="1" applyBorder="1" applyAlignment="1">
      <alignment horizontal="center" vertical="center"/>
    </xf>
    <xf numFmtId="2" fontId="30" fillId="0" borderId="111" xfId="0" applyNumberFormat="1" applyFont="1" applyFill="1" applyBorder="1" applyAlignment="1">
      <alignment horizontal="center" vertical="center"/>
    </xf>
    <xf numFmtId="2" fontId="31" fillId="0" borderId="111" xfId="1" applyNumberFormat="1" applyFont="1" applyFill="1" applyBorder="1" applyAlignment="1">
      <alignment horizontal="center" vertical="center" wrapText="1"/>
    </xf>
    <xf numFmtId="2" fontId="30" fillId="0" borderId="58" xfId="0" applyNumberFormat="1" applyFont="1" applyBorder="1" applyAlignment="1">
      <alignment horizontal="center" vertical="center"/>
    </xf>
    <xf numFmtId="2" fontId="31" fillId="0" borderId="59" xfId="0" applyNumberFormat="1" applyFont="1" applyFill="1" applyBorder="1" applyAlignment="1">
      <alignment horizontal="center" vertical="center"/>
    </xf>
    <xf numFmtId="2" fontId="30" fillId="0" borderId="112" xfId="0" applyNumberFormat="1" applyFont="1" applyFill="1" applyBorder="1" applyAlignment="1">
      <alignment horizontal="center" vertical="center"/>
    </xf>
    <xf numFmtId="2" fontId="31" fillId="0" borderId="112" xfId="1" applyNumberFormat="1" applyFont="1" applyFill="1" applyBorder="1" applyAlignment="1">
      <alignment horizontal="center" vertical="center" wrapText="1"/>
    </xf>
    <xf numFmtId="2" fontId="30" fillId="0" borderId="60" xfId="0" applyNumberFormat="1" applyFont="1" applyBorder="1" applyAlignment="1">
      <alignment horizontal="center" vertical="center"/>
    </xf>
    <xf numFmtId="2" fontId="30" fillId="0" borderId="112" xfId="0" applyNumberFormat="1" applyFont="1" applyBorder="1" applyAlignment="1">
      <alignment horizontal="center" vertical="center"/>
    </xf>
    <xf numFmtId="2" fontId="30" fillId="0" borderId="60" xfId="0" applyNumberFormat="1" applyFont="1" applyFill="1" applyBorder="1" applyAlignment="1">
      <alignment horizontal="center" vertical="center"/>
    </xf>
    <xf numFmtId="2" fontId="31" fillId="0" borderId="112" xfId="0" applyNumberFormat="1" applyFont="1" applyFill="1" applyBorder="1" applyAlignment="1">
      <alignment horizontal="center" vertical="center"/>
    </xf>
    <xf numFmtId="0" fontId="65" fillId="0" borderId="41" xfId="1" applyFont="1" applyFill="1" applyBorder="1" applyAlignment="1">
      <alignment horizontal="center" vertical="center" wrapText="1"/>
    </xf>
    <xf numFmtId="0" fontId="65" fillId="0" borderId="107" xfId="1" applyFont="1" applyFill="1" applyBorder="1" applyAlignment="1">
      <alignment horizontal="center" vertical="center" wrapText="1"/>
    </xf>
    <xf numFmtId="0" fontId="65" fillId="0" borderId="108" xfId="1" applyFont="1" applyFill="1" applyBorder="1" applyAlignment="1">
      <alignment horizontal="center" vertical="center" wrapText="1"/>
    </xf>
    <xf numFmtId="2" fontId="31" fillId="0" borderId="118" xfId="0" applyNumberFormat="1" applyFont="1" applyFill="1" applyBorder="1" applyAlignment="1">
      <alignment horizontal="center" vertical="center"/>
    </xf>
    <xf numFmtId="2" fontId="30" fillId="0" borderId="119" xfId="0" applyNumberFormat="1" applyFont="1" applyFill="1" applyBorder="1" applyAlignment="1">
      <alignment horizontal="center" vertical="center"/>
    </xf>
    <xf numFmtId="2" fontId="30" fillId="0" borderId="120" xfId="0" applyNumberFormat="1" applyFont="1" applyFill="1" applyBorder="1" applyAlignment="1">
      <alignment horizontal="center" vertical="center"/>
    </xf>
    <xf numFmtId="2" fontId="39" fillId="4" borderId="90" xfId="3" applyNumberFormat="1" applyFont="1" applyFill="1" applyBorder="1" applyAlignment="1">
      <alignment horizontal="center" vertical="center"/>
    </xf>
    <xf numFmtId="0" fontId="32" fillId="0" borderId="114" xfId="0" applyFont="1" applyBorder="1" applyAlignment="1">
      <alignment horizontal="center" vertical="center" wrapText="1"/>
    </xf>
    <xf numFmtId="2" fontId="32" fillId="0" borderId="91" xfId="0" applyNumberFormat="1" applyFont="1" applyBorder="1" applyAlignment="1">
      <alignment horizontal="center" vertical="center"/>
    </xf>
    <xf numFmtId="0" fontId="18" fillId="0" borderId="0" xfId="2" applyFont="1" applyFill="1" applyBorder="1" applyAlignment="1">
      <alignment horizontal="left" vertical="center"/>
    </xf>
    <xf numFmtId="0" fontId="35" fillId="0" borderId="24" xfId="0" applyFont="1" applyBorder="1" applyAlignment="1">
      <alignment horizontal="center" vertical="center"/>
    </xf>
    <xf numFmtId="0" fontId="35" fillId="0" borderId="14" xfId="0" applyFont="1" applyBorder="1" applyAlignment="1">
      <alignment horizontal="center" vertical="center"/>
    </xf>
    <xf numFmtId="0" fontId="35" fillId="0" borderId="94" xfId="0" applyFont="1" applyBorder="1" applyAlignment="1">
      <alignment horizontal="center" vertical="center"/>
    </xf>
    <xf numFmtId="0" fontId="31" fillId="0" borderId="1" xfId="1" applyFont="1" applyFill="1" applyBorder="1" applyAlignment="1">
      <alignment horizontal="center" vertical="center" wrapText="1"/>
    </xf>
    <xf numFmtId="0" fontId="31" fillId="0" borderId="2" xfId="1" applyFont="1" applyFill="1" applyBorder="1" applyAlignment="1">
      <alignment horizontal="center" vertical="center" wrapText="1"/>
    </xf>
    <xf numFmtId="0" fontId="31" fillId="0" borderId="3" xfId="1" applyFont="1" applyFill="1" applyBorder="1" applyAlignment="1">
      <alignment horizontal="center" vertical="center" wrapText="1"/>
    </xf>
    <xf numFmtId="0" fontId="31" fillId="0" borderId="24" xfId="1" applyFont="1" applyFill="1" applyBorder="1" applyAlignment="1">
      <alignment horizontal="center" vertical="center" wrapText="1"/>
    </xf>
    <xf numFmtId="0" fontId="31" fillId="0" borderId="0" xfId="1" applyFont="1" applyFill="1" applyBorder="1" applyAlignment="1">
      <alignment horizontal="center" vertical="center" wrapText="1"/>
    </xf>
    <xf numFmtId="0" fontId="31" fillId="0" borderId="5" xfId="1" applyFont="1" applyFill="1" applyBorder="1" applyAlignment="1">
      <alignment horizontal="center" vertical="center" wrapText="1"/>
    </xf>
    <xf numFmtId="0" fontId="31" fillId="0" borderId="1" xfId="1" applyFont="1" applyFill="1" applyBorder="1" applyAlignment="1">
      <alignment horizontal="center" vertical="center"/>
    </xf>
    <xf numFmtId="0" fontId="31" fillId="0" borderId="28" xfId="1" applyFont="1" applyFill="1" applyBorder="1" applyAlignment="1">
      <alignment horizontal="center" vertical="center"/>
    </xf>
    <xf numFmtId="0" fontId="31" fillId="0" borderId="24" xfId="1" applyFont="1" applyFill="1" applyBorder="1" applyAlignment="1">
      <alignment horizontal="center" vertical="center"/>
    </xf>
    <xf numFmtId="0" fontId="31" fillId="0" borderId="23" xfId="1" applyFont="1" applyFill="1" applyBorder="1" applyAlignment="1">
      <alignment horizontal="center" vertical="center"/>
    </xf>
    <xf numFmtId="0" fontId="31" fillId="0" borderId="28" xfId="1" applyFont="1" applyFill="1" applyBorder="1" applyAlignment="1">
      <alignment horizontal="center" vertical="center" wrapText="1"/>
    </xf>
    <xf numFmtId="0" fontId="31" fillId="0" borderId="23" xfId="1" applyFont="1" applyFill="1" applyBorder="1" applyAlignment="1">
      <alignment horizontal="center" vertical="center" wrapText="1"/>
    </xf>
    <xf numFmtId="0" fontId="31" fillId="0" borderId="4" xfId="1" applyFont="1" applyFill="1" applyBorder="1" applyAlignment="1">
      <alignment horizontal="center" vertical="center" wrapText="1"/>
    </xf>
    <xf numFmtId="0" fontId="31" fillId="0" borderId="2" xfId="1" applyFont="1" applyFill="1" applyBorder="1" applyAlignment="1">
      <alignment horizontal="center" vertical="center"/>
    </xf>
    <xf numFmtId="0" fontId="31" fillId="0" borderId="4" xfId="1" applyFont="1" applyFill="1" applyBorder="1" applyAlignment="1">
      <alignment horizontal="center" vertical="center"/>
    </xf>
    <xf numFmtId="0" fontId="31" fillId="0" borderId="0" xfId="1" applyFont="1" applyFill="1" applyBorder="1" applyAlignment="1">
      <alignment horizontal="center" vertical="center"/>
    </xf>
    <xf numFmtId="0" fontId="30" fillId="0" borderId="9" xfId="0" applyFont="1" applyBorder="1" applyAlignment="1">
      <alignment horizontal="center" vertical="center" wrapText="1"/>
    </xf>
    <xf numFmtId="0" fontId="0" fillId="0" borderId="10" xfId="0" applyBorder="1" applyAlignment="1">
      <alignment horizontal="center" vertical="center"/>
    </xf>
    <xf numFmtId="0" fontId="30" fillId="0" borderId="81" xfId="0" applyFont="1" applyBorder="1" applyAlignment="1">
      <alignment horizontal="center" vertical="center" wrapText="1"/>
    </xf>
    <xf numFmtId="0" fontId="0" fillId="0" borderId="10" xfId="0" applyBorder="1" applyAlignment="1">
      <alignment horizontal="center" vertical="center" wrapText="1"/>
    </xf>
    <xf numFmtId="0" fontId="0" fillId="0" borderId="82" xfId="0" applyBorder="1" applyAlignment="1">
      <alignment horizontal="center" vertical="center" wrapText="1"/>
    </xf>
    <xf numFmtId="0" fontId="30" fillId="0" borderId="2" xfId="0" applyFont="1" applyBorder="1" applyAlignment="1">
      <alignment horizontal="center" vertical="center" wrapText="1"/>
    </xf>
    <xf numFmtId="0" fontId="30" fillId="0" borderId="79" xfId="0" applyFont="1" applyBorder="1" applyAlignment="1">
      <alignment horizontal="center" vertical="center" wrapText="1"/>
    </xf>
    <xf numFmtId="0" fontId="30" fillId="0" borderId="3" xfId="0" applyFont="1" applyBorder="1" applyAlignment="1">
      <alignment horizontal="center" vertical="center" wrapText="1"/>
    </xf>
  </cellXfs>
  <cellStyles count="4">
    <cellStyle name="Hipervínculo" xfId="2" builtinId="8"/>
    <cellStyle name="Normal" xfId="0" builtinId="0"/>
    <cellStyle name="Normal 2" xfId="1"/>
    <cellStyle name="Porcentaje" xfId="3" builtinId="5"/>
  </cellStyles>
  <dxfs count="5">
    <dxf>
      <numFmt numFmtId="0" formatCode="General"/>
    </dxf>
    <dxf>
      <numFmt numFmtId="0" formatCode="General"/>
    </dxf>
    <dxf>
      <numFmt numFmtId="0" formatCode="General"/>
    </dxf>
    <dxf>
      <numFmt numFmtId="0" formatCode="General"/>
    </dxf>
    <dxf>
      <numFmt numFmtId="167" formatCode=";;;"/>
    </dxf>
  </dxfs>
  <tableStyles count="0" defaultTableStyle="TableStyleMedium2" defaultPivotStyle="PivotStyleLight16"/>
  <colors>
    <mruColors>
      <color rgb="FFC66211"/>
      <color rgb="FFFF660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gl-ES" sz="1600" b="1" baseline="0">
                <a:latin typeface="Arial" panose="020B0604020202020204" pitchFamily="34" charset="0"/>
                <a:cs typeface="Arial" panose="020B0604020202020204" pitchFamily="34" charset="0"/>
              </a:rPr>
              <a:t>Resultados de </a:t>
            </a:r>
            <a:r>
              <a:rPr lang="gl-ES" sz="1600" b="1">
                <a:latin typeface="Arial" panose="020B0604020202020204" pitchFamily="34" charset="0"/>
                <a:cs typeface="Arial" panose="020B0604020202020204" pitchFamily="34" charset="0"/>
              </a:rPr>
              <a:t>Participación</a:t>
            </a:r>
            <a:r>
              <a:rPr lang="gl-ES" sz="1600" b="1" baseline="0">
                <a:latin typeface="Arial" panose="020B0604020202020204" pitchFamily="34" charset="0"/>
                <a:cs typeface="Arial" panose="020B0604020202020204" pitchFamily="34" charset="0"/>
              </a:rPr>
              <a:t> </a:t>
            </a:r>
            <a:endParaRPr lang="gl-ES" sz="16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6.1304511456558179E-2"/>
          <c:y val="0.25559843634350871"/>
          <c:w val="0.83430402162442174"/>
          <c:h val="0.60302762173417346"/>
        </c:manualLayout>
      </c:layout>
      <c:barChart>
        <c:barDir val="col"/>
        <c:grouping val="clustered"/>
        <c:varyColors val="0"/>
        <c:ser>
          <c:idx val="0"/>
          <c:order val="0"/>
          <c:tx>
            <c:strRef>
              <c:f>Datos!$C$153</c:f>
              <c:strCache>
                <c:ptCount val="1"/>
                <c:pt idx="0">
                  <c:v>Participación diaria</c:v>
                </c:pt>
              </c:strCache>
            </c:strRef>
          </c:tx>
          <c:spPr>
            <a:solidFill>
              <a:schemeClr val="accent1"/>
            </a:solidFill>
            <a:ln>
              <a:noFill/>
            </a:ln>
            <a:effectLst/>
          </c:spPr>
          <c:invertIfNegative val="0"/>
          <c:cat>
            <c:numRef>
              <c:f>Datos!$B$154:$B$184</c:f>
              <c:numCache>
                <c:formatCode>[$-C0A]d\-mmm;@</c:formatCode>
                <c:ptCount val="31"/>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numCache>
            </c:numRef>
          </c:cat>
          <c:val>
            <c:numRef>
              <c:f>Datos!$D$154:$D$184</c:f>
              <c:numCache>
                <c:formatCode>0.00%</c:formatCode>
                <c:ptCount val="31"/>
                <c:pt idx="0">
                  <c:v>0.2982456140350877</c:v>
                </c:pt>
                <c:pt idx="1">
                  <c:v>1.7543859649122806E-2</c:v>
                </c:pt>
                <c:pt idx="2">
                  <c:v>3.5087719298245615E-3</c:v>
                </c:pt>
                <c:pt idx="3">
                  <c:v>3.5087719298245615E-3</c:v>
                </c:pt>
                <c:pt idx="4">
                  <c:v>1.4035087719298246E-2</c:v>
                </c:pt>
                <c:pt idx="5">
                  <c:v>1.0526315789473684E-2</c:v>
                </c:pt>
                <c:pt idx="6">
                  <c:v>3.5087719298245615E-3</c:v>
                </c:pt>
                <c:pt idx="7">
                  <c:v>1.0526315789473684E-2</c:v>
                </c:pt>
                <c:pt idx="8">
                  <c:v>1.0526315789473684E-2</c:v>
                </c:pt>
                <c:pt idx="9">
                  <c:v>0</c:v>
                </c:pt>
                <c:pt idx="10">
                  <c:v>0</c:v>
                </c:pt>
                <c:pt idx="11">
                  <c:v>0</c:v>
                </c:pt>
                <c:pt idx="12">
                  <c:v>2.456140350877193E-2</c:v>
                </c:pt>
                <c:pt idx="13">
                  <c:v>3.5087719298245615E-3</c:v>
                </c:pt>
                <c:pt idx="14">
                  <c:v>0</c:v>
                </c:pt>
                <c:pt idx="15">
                  <c:v>0</c:v>
                </c:pt>
                <c:pt idx="16">
                  <c:v>0</c:v>
                </c:pt>
                <c:pt idx="17">
                  <c:v>0</c:v>
                </c:pt>
                <c:pt idx="18">
                  <c:v>0</c:v>
                </c:pt>
                <c:pt idx="19">
                  <c:v>5.9649122807017542E-2</c:v>
                </c:pt>
                <c:pt idx="20">
                  <c:v>3.5087719298245615E-3</c:v>
                </c:pt>
                <c:pt idx="21">
                  <c:v>0</c:v>
                </c:pt>
                <c:pt idx="22">
                  <c:v>3.5087719298245615E-3</c:v>
                </c:pt>
                <c:pt idx="23">
                  <c:v>1.0526315789473684E-2</c:v>
                </c:pt>
                <c:pt idx="24">
                  <c:v>0</c:v>
                </c:pt>
                <c:pt idx="25">
                  <c:v>0</c:v>
                </c:pt>
                <c:pt idx="26">
                  <c:v>3.5087719298245615E-3</c:v>
                </c:pt>
                <c:pt idx="27">
                  <c:v>0</c:v>
                </c:pt>
                <c:pt idx="28">
                  <c:v>0</c:v>
                </c:pt>
                <c:pt idx="29">
                  <c:v>0</c:v>
                </c:pt>
                <c:pt idx="30">
                  <c:v>0</c:v>
                </c:pt>
              </c:numCache>
            </c:numRef>
          </c:val>
          <c:extLst>
            <c:ext xmlns:c16="http://schemas.microsoft.com/office/drawing/2014/chart" uri="{C3380CC4-5D6E-409C-BE32-E72D297353CC}">
              <c16:uniqueId val="{00000000-18F7-4880-B366-F83CE494F354}"/>
            </c:ext>
          </c:extLst>
        </c:ser>
        <c:dLbls>
          <c:showLegendKey val="0"/>
          <c:showVal val="0"/>
          <c:showCatName val="0"/>
          <c:showSerName val="0"/>
          <c:showPercent val="0"/>
          <c:showBubbleSize val="0"/>
        </c:dLbls>
        <c:gapWidth val="150"/>
        <c:axId val="344289512"/>
        <c:axId val="344300488"/>
      </c:barChart>
      <c:lineChart>
        <c:grouping val="standard"/>
        <c:varyColors val="0"/>
        <c:ser>
          <c:idx val="2"/>
          <c:order val="1"/>
          <c:tx>
            <c:strRef>
              <c:f>Datos!$E$153</c:f>
              <c:strCache>
                <c:ptCount val="1"/>
                <c:pt idx="0">
                  <c:v>Participación acumulada</c:v>
                </c:pt>
              </c:strCache>
            </c:strRef>
          </c:tx>
          <c:spPr>
            <a:ln w="28575" cap="rnd">
              <a:solidFill>
                <a:schemeClr val="accent3"/>
              </a:solidFill>
              <a:round/>
            </a:ln>
            <a:effectLst/>
          </c:spPr>
          <c:marker>
            <c:symbol val="none"/>
          </c:marker>
          <c:cat>
            <c:numRef>
              <c:f>Datos!$B$154:$B$184</c:f>
              <c:numCache>
                <c:formatCode>[$-C0A]d\-mmm;@</c:formatCode>
                <c:ptCount val="31"/>
                <c:pt idx="0">
                  <c:v>44105</c:v>
                </c:pt>
                <c:pt idx="1">
                  <c:v>44106</c:v>
                </c:pt>
                <c:pt idx="2">
                  <c:v>44107</c:v>
                </c:pt>
                <c:pt idx="3">
                  <c:v>44108</c:v>
                </c:pt>
                <c:pt idx="4">
                  <c:v>44109</c:v>
                </c:pt>
                <c:pt idx="5">
                  <c:v>44110</c:v>
                </c:pt>
                <c:pt idx="6">
                  <c:v>44111</c:v>
                </c:pt>
                <c:pt idx="7">
                  <c:v>44112</c:v>
                </c:pt>
                <c:pt idx="8">
                  <c:v>44113</c:v>
                </c:pt>
                <c:pt idx="9">
                  <c:v>44114</c:v>
                </c:pt>
                <c:pt idx="10">
                  <c:v>44115</c:v>
                </c:pt>
                <c:pt idx="11">
                  <c:v>44116</c:v>
                </c:pt>
                <c:pt idx="12">
                  <c:v>44117</c:v>
                </c:pt>
                <c:pt idx="13">
                  <c:v>44118</c:v>
                </c:pt>
                <c:pt idx="14">
                  <c:v>44119</c:v>
                </c:pt>
                <c:pt idx="15">
                  <c:v>44120</c:v>
                </c:pt>
                <c:pt idx="16">
                  <c:v>44121</c:v>
                </c:pt>
                <c:pt idx="17">
                  <c:v>44122</c:v>
                </c:pt>
                <c:pt idx="18">
                  <c:v>44123</c:v>
                </c:pt>
                <c:pt idx="19">
                  <c:v>44124</c:v>
                </c:pt>
                <c:pt idx="20">
                  <c:v>44125</c:v>
                </c:pt>
                <c:pt idx="21">
                  <c:v>44126</c:v>
                </c:pt>
                <c:pt idx="22">
                  <c:v>44127</c:v>
                </c:pt>
                <c:pt idx="23">
                  <c:v>44128</c:v>
                </c:pt>
                <c:pt idx="24">
                  <c:v>44129</c:v>
                </c:pt>
                <c:pt idx="25">
                  <c:v>44130</c:v>
                </c:pt>
                <c:pt idx="26">
                  <c:v>44131</c:v>
                </c:pt>
                <c:pt idx="27">
                  <c:v>44132</c:v>
                </c:pt>
                <c:pt idx="28">
                  <c:v>44133</c:v>
                </c:pt>
                <c:pt idx="29">
                  <c:v>44134</c:v>
                </c:pt>
                <c:pt idx="30">
                  <c:v>44135</c:v>
                </c:pt>
              </c:numCache>
            </c:numRef>
          </c:cat>
          <c:val>
            <c:numRef>
              <c:f>Datos!$F$154:$F$184</c:f>
              <c:numCache>
                <c:formatCode>0.00%</c:formatCode>
                <c:ptCount val="31"/>
                <c:pt idx="0">
                  <c:v>0.3125</c:v>
                </c:pt>
                <c:pt idx="1">
                  <c:v>0.33088235294117646</c:v>
                </c:pt>
                <c:pt idx="2">
                  <c:v>0.33455882352941174</c:v>
                </c:pt>
                <c:pt idx="3">
                  <c:v>0.33823529411764708</c:v>
                </c:pt>
                <c:pt idx="4">
                  <c:v>0.35294117647058826</c:v>
                </c:pt>
                <c:pt idx="5">
                  <c:v>0.3639705882352941</c:v>
                </c:pt>
                <c:pt idx="6">
                  <c:v>0.36764705882352944</c:v>
                </c:pt>
                <c:pt idx="7">
                  <c:v>0.37867647058823528</c:v>
                </c:pt>
                <c:pt idx="8">
                  <c:v>0.38970588235294118</c:v>
                </c:pt>
                <c:pt idx="9">
                  <c:v>0.38970588235294118</c:v>
                </c:pt>
                <c:pt idx="10">
                  <c:v>0.38970588235294118</c:v>
                </c:pt>
                <c:pt idx="11">
                  <c:v>0.38970588235294118</c:v>
                </c:pt>
                <c:pt idx="12">
                  <c:v>0.41544117647058826</c:v>
                </c:pt>
                <c:pt idx="13">
                  <c:v>0.41911764705882354</c:v>
                </c:pt>
                <c:pt idx="14">
                  <c:v>0.41911764705882354</c:v>
                </c:pt>
                <c:pt idx="15">
                  <c:v>0.41911764705882354</c:v>
                </c:pt>
                <c:pt idx="16">
                  <c:v>0.41911764705882354</c:v>
                </c:pt>
                <c:pt idx="17">
                  <c:v>0.41911764705882354</c:v>
                </c:pt>
                <c:pt idx="18">
                  <c:v>0.41911764705882354</c:v>
                </c:pt>
                <c:pt idx="19">
                  <c:v>0.48161764705882354</c:v>
                </c:pt>
                <c:pt idx="20">
                  <c:v>0.48529411764705882</c:v>
                </c:pt>
                <c:pt idx="21">
                  <c:v>0.48529411764705882</c:v>
                </c:pt>
                <c:pt idx="22">
                  <c:v>0.4889705882352941</c:v>
                </c:pt>
                <c:pt idx="23">
                  <c:v>0.5</c:v>
                </c:pt>
                <c:pt idx="24">
                  <c:v>0.5</c:v>
                </c:pt>
                <c:pt idx="25">
                  <c:v>0.5</c:v>
                </c:pt>
                <c:pt idx="26">
                  <c:v>0.50367647058823528</c:v>
                </c:pt>
                <c:pt idx="27">
                  <c:v>0.50367647058823528</c:v>
                </c:pt>
                <c:pt idx="28">
                  <c:v>0.50367647058823528</c:v>
                </c:pt>
                <c:pt idx="29">
                  <c:v>0.50367647058823528</c:v>
                </c:pt>
                <c:pt idx="30">
                  <c:v>0.50367647058823528</c:v>
                </c:pt>
              </c:numCache>
            </c:numRef>
          </c:val>
          <c:smooth val="0"/>
          <c:extLst>
            <c:ext xmlns:c16="http://schemas.microsoft.com/office/drawing/2014/chart" uri="{C3380CC4-5D6E-409C-BE32-E72D297353CC}">
              <c16:uniqueId val="{00000001-18F7-4880-B366-F83CE494F354}"/>
            </c:ext>
          </c:extLst>
        </c:ser>
        <c:dLbls>
          <c:showLegendKey val="0"/>
          <c:showVal val="0"/>
          <c:showCatName val="0"/>
          <c:showSerName val="0"/>
          <c:showPercent val="0"/>
          <c:showBubbleSize val="0"/>
        </c:dLbls>
        <c:marker val="1"/>
        <c:smooth val="0"/>
        <c:axId val="344300880"/>
        <c:axId val="344299704"/>
      </c:lineChart>
      <c:dateAx>
        <c:axId val="344289512"/>
        <c:scaling>
          <c:orientation val="minMax"/>
        </c:scaling>
        <c:delete val="0"/>
        <c:axPos val="b"/>
        <c:numFmt formatCode="[$-C0A]d\-mm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300488"/>
        <c:crosses val="autoZero"/>
        <c:auto val="1"/>
        <c:lblOffset val="100"/>
        <c:baseTimeUnit val="days"/>
      </c:dateAx>
      <c:valAx>
        <c:axId val="344300488"/>
        <c:scaling>
          <c:orientation val="minMax"/>
          <c:max val="0.60000000000000009"/>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289512"/>
        <c:crosses val="autoZero"/>
        <c:crossBetween val="between"/>
      </c:valAx>
      <c:valAx>
        <c:axId val="344299704"/>
        <c:scaling>
          <c:orientation val="minMax"/>
          <c:max val="0.60000000000000009"/>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300880"/>
        <c:crosses val="max"/>
        <c:crossBetween val="between"/>
      </c:valAx>
      <c:dateAx>
        <c:axId val="344300880"/>
        <c:scaling>
          <c:orientation val="minMax"/>
        </c:scaling>
        <c:delete val="1"/>
        <c:axPos val="b"/>
        <c:numFmt formatCode="[$-C0A]d\-mmm;@" sourceLinked="1"/>
        <c:majorTickMark val="out"/>
        <c:minorTickMark val="none"/>
        <c:tickLblPos val="nextTo"/>
        <c:crossAx val="344299704"/>
        <c:crosses val="autoZero"/>
        <c:auto val="1"/>
        <c:lblOffset val="100"/>
        <c:baseTimeUnit val="days"/>
      </c:dateAx>
      <c:spPr>
        <a:noFill/>
        <a:ln>
          <a:noFill/>
        </a:ln>
        <a:effectLst/>
      </c:spPr>
    </c:plotArea>
    <c:legend>
      <c:legendPos val="r"/>
      <c:layout>
        <c:manualLayout>
          <c:xMode val="edge"/>
          <c:yMode val="edge"/>
          <c:x val="0.18491820316236654"/>
          <c:y val="9.5499673374141433E-2"/>
          <c:w val="0.60134123604395151"/>
          <c:h val="0.1274934539042776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sz="1400" b="1" i="0" baseline="0">
                <a:solidFill>
                  <a:sysClr val="windowText" lastClr="000000"/>
                </a:solidFill>
                <a:effectLst/>
                <a:latin typeface="Arial" panose="020B0604020202020204" pitchFamily="34" charset="0"/>
                <a:cs typeface="Arial" panose="020B0604020202020204" pitchFamily="34" charset="0"/>
              </a:rPr>
              <a:t>29. Elixín este programa pola súa relación cos meus obxectivos profesionais</a:t>
            </a:r>
            <a:endParaRPr lang="gl-ES"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Datos!$K$200</c:f>
              <c:strCache>
                <c:ptCount val="1"/>
                <c:pt idx="0">
                  <c:v>Pregunta 29. Elixín este programa pola súa relación cos meus obxectivos profesionais</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D425-42AA-8DBF-644B6883BD03}"/>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D425-42AA-8DBF-644B6883BD03}"/>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D425-42AA-8DBF-644B6883BD0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Datos!$K$167:$K$169</c:f>
              <c:strCache>
                <c:ptCount val="3"/>
                <c:pt idx="0">
                  <c:v>Si</c:v>
                </c:pt>
                <c:pt idx="1">
                  <c:v>Non</c:v>
                </c:pt>
                <c:pt idx="2">
                  <c:v>N/A</c:v>
                </c:pt>
              </c:strCache>
            </c:strRef>
          </c:cat>
          <c:val>
            <c:numRef>
              <c:f>Datos!$L$201:$L$203</c:f>
              <c:numCache>
                <c:formatCode>0.0%</c:formatCode>
                <c:ptCount val="3"/>
                <c:pt idx="0">
                  <c:v>0.76642335766423353</c:v>
                </c:pt>
                <c:pt idx="1">
                  <c:v>0.10948905109489052</c:v>
                </c:pt>
                <c:pt idx="2">
                  <c:v>0.12408759124087591</c:v>
                </c:pt>
              </c:numCache>
            </c:numRef>
          </c:val>
          <c:extLst>
            <c:ext xmlns:c16="http://schemas.microsoft.com/office/drawing/2014/chart" uri="{C3380CC4-5D6E-409C-BE32-E72D297353CC}">
              <c16:uniqueId val="{00000006-D425-42AA-8DBF-644B6883BD03}"/>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5085935359095413"/>
          <c:y val="0.34828594545688857"/>
          <c:w val="0.13638243447307111"/>
          <c:h val="0.38715199745316664"/>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sz="1400" b="1" i="0" baseline="0">
                <a:solidFill>
                  <a:sysClr val="windowText" lastClr="000000"/>
                </a:solidFill>
                <a:effectLst/>
                <a:latin typeface="Arial" panose="020B0604020202020204" pitchFamily="34" charset="0"/>
                <a:cs typeface="Arial" panose="020B0604020202020204" pitchFamily="34" charset="0"/>
              </a:rPr>
              <a:t>11. Facilitouse información sobre saídas profesionais tras o doutoramento</a:t>
            </a:r>
            <a:endParaRPr lang="gl-ES"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Datos!$K$185</c:f>
              <c:strCache>
                <c:ptCount val="1"/>
                <c:pt idx="0">
                  <c:v>Pregunta 11. Facilitouse información sobre saídas profesionais tras o doutoramento</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D9E2-4D9C-95EB-655A045C51D2}"/>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D9E2-4D9C-95EB-655A045C51D2}"/>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D9E2-4D9C-95EB-655A045C51D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Datos!$K$181:$K$183</c:f>
              <c:strCache>
                <c:ptCount val="3"/>
                <c:pt idx="0">
                  <c:v>Si</c:v>
                </c:pt>
                <c:pt idx="1">
                  <c:v>Non</c:v>
                </c:pt>
                <c:pt idx="2">
                  <c:v>N/A</c:v>
                </c:pt>
              </c:strCache>
            </c:strRef>
          </c:cat>
          <c:val>
            <c:numRef>
              <c:f>Datos!$L$186:$L$188</c:f>
              <c:numCache>
                <c:formatCode>0.0%</c:formatCode>
                <c:ptCount val="3"/>
                <c:pt idx="0">
                  <c:v>0.21167883211678831</c:v>
                </c:pt>
                <c:pt idx="1">
                  <c:v>0.64963503649635035</c:v>
                </c:pt>
                <c:pt idx="2">
                  <c:v>0.13868613138686131</c:v>
                </c:pt>
              </c:numCache>
            </c:numRef>
          </c:val>
          <c:extLst>
            <c:ext xmlns:c16="http://schemas.microsoft.com/office/drawing/2014/chart" uri="{C3380CC4-5D6E-409C-BE32-E72D297353CC}">
              <c16:uniqueId val="{00000006-D9E2-4D9C-95EB-655A045C51D2}"/>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5085935359095413"/>
          <c:y val="0.34828594545688857"/>
          <c:w val="0.13638243447307111"/>
          <c:h val="0.38715199745316664"/>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sz="1400" b="1" i="0" baseline="0">
                <a:solidFill>
                  <a:sysClr val="windowText" lastClr="000000"/>
                </a:solidFill>
                <a:effectLst/>
                <a:latin typeface="Arial" panose="020B0604020202020204" pitchFamily="34" charset="0"/>
                <a:cs typeface="Arial" panose="020B0604020202020204" pitchFamily="34" charset="0"/>
              </a:rPr>
              <a:t>13. Coñezo os trámites administrativos que debo seguir antes de defender a miña tese</a:t>
            </a:r>
            <a:endParaRPr lang="gl-ES"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Datos!$K$190</c:f>
              <c:strCache>
                <c:ptCount val="1"/>
                <c:pt idx="0">
                  <c:v>Pregunta 13. Coñezo os trámites administrativos que debo seguir antes de defender a miña tese</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3403-455B-8E70-6CB8D7A5D9B6}"/>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3403-455B-8E70-6CB8D7A5D9B6}"/>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3403-455B-8E70-6CB8D7A5D9B6}"/>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Datos!$K$181:$K$183</c:f>
              <c:strCache>
                <c:ptCount val="3"/>
                <c:pt idx="0">
                  <c:v>Si</c:v>
                </c:pt>
                <c:pt idx="1">
                  <c:v>Non</c:v>
                </c:pt>
                <c:pt idx="2">
                  <c:v>N/A</c:v>
                </c:pt>
              </c:strCache>
            </c:strRef>
          </c:cat>
          <c:val>
            <c:numRef>
              <c:f>Datos!$L$191:$L$193</c:f>
              <c:numCache>
                <c:formatCode>0.0%</c:formatCode>
                <c:ptCount val="3"/>
                <c:pt idx="0">
                  <c:v>0.39416058394160586</c:v>
                </c:pt>
                <c:pt idx="1">
                  <c:v>0.48905109489051096</c:v>
                </c:pt>
                <c:pt idx="2">
                  <c:v>0.11678832116788321</c:v>
                </c:pt>
              </c:numCache>
            </c:numRef>
          </c:val>
          <c:extLst>
            <c:ext xmlns:c16="http://schemas.microsoft.com/office/drawing/2014/chart" uri="{C3380CC4-5D6E-409C-BE32-E72D297353CC}">
              <c16:uniqueId val="{00000006-3403-455B-8E70-6CB8D7A5D9B6}"/>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5085935359095413"/>
          <c:y val="0.34828594545688857"/>
          <c:w val="0.13638243447307111"/>
          <c:h val="0.38715199745316664"/>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sz="1400" b="1" i="0" baseline="0">
                <a:solidFill>
                  <a:sysClr val="windowText" lastClr="000000"/>
                </a:solidFill>
                <a:effectLst/>
                <a:latin typeface="Arial" panose="020B0604020202020204" pitchFamily="34" charset="0"/>
                <a:cs typeface="Arial" panose="020B0604020202020204" pitchFamily="34" charset="0"/>
              </a:rPr>
              <a:t>20. O profesorado do programa fomenta a crítica científica e maila actividade investigadora</a:t>
            </a:r>
            <a:endParaRPr lang="gl-ES"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Datos!$K$195</c:f>
              <c:strCache>
                <c:ptCount val="1"/>
                <c:pt idx="0">
                  <c:v>Pregunta 20. O profesorado do programa fomenta a crítica científica e maila actividade investigadora</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D159-4DF1-BBF6-7C5A61F4137F}"/>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D159-4DF1-BBF6-7C5A61F4137F}"/>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D159-4DF1-BBF6-7C5A61F4137F}"/>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Datos!$K$181:$K$183</c:f>
              <c:strCache>
                <c:ptCount val="3"/>
                <c:pt idx="0">
                  <c:v>Si</c:v>
                </c:pt>
                <c:pt idx="1">
                  <c:v>Non</c:v>
                </c:pt>
                <c:pt idx="2">
                  <c:v>N/A</c:v>
                </c:pt>
              </c:strCache>
            </c:strRef>
          </c:cat>
          <c:val>
            <c:numRef>
              <c:f>Datos!$L$196:$L$198</c:f>
              <c:numCache>
                <c:formatCode>0.0%</c:formatCode>
                <c:ptCount val="3"/>
                <c:pt idx="0">
                  <c:v>0.66423357664233573</c:v>
                </c:pt>
                <c:pt idx="1">
                  <c:v>8.7591240875912413E-2</c:v>
                </c:pt>
                <c:pt idx="2">
                  <c:v>0.24817518248175183</c:v>
                </c:pt>
              </c:numCache>
            </c:numRef>
          </c:val>
          <c:extLst>
            <c:ext xmlns:c16="http://schemas.microsoft.com/office/drawing/2014/chart" uri="{C3380CC4-5D6E-409C-BE32-E72D297353CC}">
              <c16:uniqueId val="{00000006-D159-4DF1-BBF6-7C5A61F4137F}"/>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5085935359095413"/>
          <c:y val="0.34828594545688857"/>
          <c:w val="0.13638243447307111"/>
          <c:h val="0.38715199745316664"/>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sz="1400" b="1" i="0" baseline="0">
                <a:solidFill>
                  <a:sysClr val="windowText" lastClr="000000"/>
                </a:solidFill>
                <a:effectLst/>
                <a:latin typeface="Arial" panose="020B0604020202020204" pitchFamily="34" charset="0"/>
                <a:cs typeface="Arial" panose="020B0604020202020204" pitchFamily="34" charset="0"/>
              </a:rPr>
              <a:t>30. O programa abriume novas perspectivas cara á miña inserción laboral</a:t>
            </a:r>
            <a:endParaRPr lang="gl-ES"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Datos!$K$205</c:f>
              <c:strCache>
                <c:ptCount val="1"/>
                <c:pt idx="0">
                  <c:v>Pregunta 30. O programa abriume novas perspectivas cara á miña inserción laboral</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A113-4738-8E9A-33681A1B7A9B}"/>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A113-4738-8E9A-33681A1B7A9B}"/>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A113-4738-8E9A-33681A1B7A9B}"/>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Datos!$K$181:$K$183</c:f>
              <c:strCache>
                <c:ptCount val="3"/>
                <c:pt idx="0">
                  <c:v>Si</c:v>
                </c:pt>
                <c:pt idx="1">
                  <c:v>Non</c:v>
                </c:pt>
                <c:pt idx="2">
                  <c:v>N/A</c:v>
                </c:pt>
              </c:strCache>
            </c:strRef>
          </c:cat>
          <c:val>
            <c:numRef>
              <c:f>Datos!$L$206:$L$208</c:f>
              <c:numCache>
                <c:formatCode>0.0%</c:formatCode>
                <c:ptCount val="3"/>
                <c:pt idx="0">
                  <c:v>0.45255474452554745</c:v>
                </c:pt>
                <c:pt idx="1">
                  <c:v>0.29927007299270075</c:v>
                </c:pt>
                <c:pt idx="2">
                  <c:v>0.24817518248175183</c:v>
                </c:pt>
              </c:numCache>
            </c:numRef>
          </c:val>
          <c:extLst>
            <c:ext xmlns:c16="http://schemas.microsoft.com/office/drawing/2014/chart" uri="{C3380CC4-5D6E-409C-BE32-E72D297353CC}">
              <c16:uniqueId val="{00000006-A113-4738-8E9A-33681A1B7A9B}"/>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5085935359095413"/>
          <c:y val="0.34828594545688857"/>
          <c:w val="0.13638243447307111"/>
          <c:h val="0.38715199745316664"/>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sz="1400" b="1" i="0" baseline="0">
                <a:solidFill>
                  <a:sysClr val="windowText" lastClr="000000"/>
                </a:solidFill>
                <a:effectLst/>
                <a:latin typeface="Arial" panose="020B0604020202020204" pitchFamily="34" charset="0"/>
                <a:cs typeface="Arial" panose="020B0604020202020204" pitchFamily="34" charset="0"/>
              </a:rPr>
              <a:t>31. O meu esforzo e dedicación foron suficientes para a miña investigación</a:t>
            </a:r>
            <a:endParaRPr lang="gl-ES"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Datos!$K$210</c:f>
              <c:strCache>
                <c:ptCount val="1"/>
                <c:pt idx="0">
                  <c:v>Pregunta 31. O meu esforzo e dedicación foron suficientes para a miña investigación</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6DF3-46D1-B4C3-E62FC1D81148}"/>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6DF3-46D1-B4C3-E62FC1D81148}"/>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6DF3-46D1-B4C3-E62FC1D81148}"/>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Datos!$K$181:$K$183</c:f>
              <c:strCache>
                <c:ptCount val="3"/>
                <c:pt idx="0">
                  <c:v>Si</c:v>
                </c:pt>
                <c:pt idx="1">
                  <c:v>Non</c:v>
                </c:pt>
                <c:pt idx="2">
                  <c:v>N/A</c:v>
                </c:pt>
              </c:strCache>
            </c:strRef>
          </c:cat>
          <c:val>
            <c:numRef>
              <c:f>Datos!$L$211:$L$213</c:f>
              <c:numCache>
                <c:formatCode>0.0%</c:formatCode>
                <c:ptCount val="3"/>
                <c:pt idx="0">
                  <c:v>0.63503649635036497</c:v>
                </c:pt>
                <c:pt idx="1">
                  <c:v>0.13138686131386862</c:v>
                </c:pt>
                <c:pt idx="2">
                  <c:v>0.23357664233576642</c:v>
                </c:pt>
              </c:numCache>
            </c:numRef>
          </c:val>
          <c:extLst>
            <c:ext xmlns:c16="http://schemas.microsoft.com/office/drawing/2014/chart" uri="{C3380CC4-5D6E-409C-BE32-E72D297353CC}">
              <c16:uniqueId val="{00000006-6DF3-46D1-B4C3-E62FC1D81148}"/>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5085935359095413"/>
          <c:y val="0.34828594545688857"/>
          <c:w val="0.13638243447307111"/>
          <c:h val="0.38715199745316664"/>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sz="1400" b="1" i="0" baseline="0">
                <a:solidFill>
                  <a:sysClr val="windowText" lastClr="000000"/>
                </a:solidFill>
                <a:effectLst/>
                <a:latin typeface="Arial" panose="020B0604020202020204" pitchFamily="34" charset="0"/>
                <a:cs typeface="Arial" panose="020B0604020202020204" pitchFamily="34" charset="0"/>
              </a:rPr>
              <a:t>33. Coa información da que dispoño nestes momentos, volvería  elixir este programa para realizar estudos de doutoramento</a:t>
            </a:r>
            <a:endParaRPr lang="gl-ES"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Datos!$K$215</c:f>
              <c:strCache>
                <c:ptCount val="1"/>
                <c:pt idx="0">
                  <c:v>Pregunta 33. Coa información da que dispoño nestes momentos, volvería  elixir este programa para realizar estudos de doutoramento</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2B5A-4DF3-BB17-5BAA9148CA50}"/>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2B5A-4DF3-BB17-5BAA9148CA50}"/>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2B5A-4DF3-BB17-5BAA9148CA50}"/>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Datos!$K$181:$K$183</c:f>
              <c:strCache>
                <c:ptCount val="3"/>
                <c:pt idx="0">
                  <c:v>Si</c:v>
                </c:pt>
                <c:pt idx="1">
                  <c:v>Non</c:v>
                </c:pt>
                <c:pt idx="2">
                  <c:v>N/A</c:v>
                </c:pt>
              </c:strCache>
            </c:strRef>
          </c:cat>
          <c:val>
            <c:numRef>
              <c:f>Datos!$L$216:$L$218</c:f>
              <c:numCache>
                <c:formatCode>0.0%</c:formatCode>
                <c:ptCount val="3"/>
                <c:pt idx="0">
                  <c:v>0.7007299270072993</c:v>
                </c:pt>
                <c:pt idx="1">
                  <c:v>0.10218978102189781</c:v>
                </c:pt>
                <c:pt idx="2">
                  <c:v>0.19708029197080293</c:v>
                </c:pt>
              </c:numCache>
            </c:numRef>
          </c:val>
          <c:extLst>
            <c:ext xmlns:c16="http://schemas.microsoft.com/office/drawing/2014/chart" uri="{C3380CC4-5D6E-409C-BE32-E72D297353CC}">
              <c16:uniqueId val="{00000006-2B5A-4DF3-BB17-5BAA9148CA50}"/>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5085935359095413"/>
          <c:y val="0.34828594545688857"/>
          <c:w val="0.13638243447307111"/>
          <c:h val="0.38715199745316664"/>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66358553006958E-2"/>
          <c:y val="5.4502968439322681E-2"/>
          <c:w val="0.88888006390505525"/>
          <c:h val="0.77131965546560188"/>
        </c:manualLayout>
      </c:layout>
      <c:barChart>
        <c:barDir val="col"/>
        <c:grouping val="clustered"/>
        <c:varyColors val="0"/>
        <c:ser>
          <c:idx val="1"/>
          <c:order val="0"/>
          <c:tx>
            <c:v>Respostas Universidade Vigo</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Resumo!$U$13:$AV$13</c:f>
              <c:strCache>
                <c:ptCount val="28"/>
                <c:pt idx="0">
                  <c:v>6
Información pública DO pd</c:v>
                </c:pt>
                <c:pt idx="1">
                  <c:v>7
Modalidades de presentación da tese</c:v>
                </c:pt>
                <c:pt idx="2">
                  <c:v>8
Mención internacional</c:v>
                </c:pt>
                <c:pt idx="3">
                  <c:v>9
Bolsas/contratos</c:v>
                </c:pt>
                <c:pt idx="4">
                  <c:v>10
Bolsas/contratos para postdoutorais</c:v>
                </c:pt>
                <c:pt idx="5">
                  <c:v>11
Saídas profesionais</c:v>
                </c:pt>
                <c:pt idx="6">
                  <c:v>12
Renovación da matrícula</c:v>
                </c:pt>
                <c:pt idx="7">
                  <c:v>13
Trámites defensa da tese</c:v>
                </c:pt>
                <c:pt idx="8">
                  <c:v>14
Documentos  actividades formativas</c:v>
                </c:pt>
                <c:pt idx="9">
                  <c:v>15
Xestión do PI</c:v>
                </c:pt>
                <c:pt idx="10">
                  <c:v>16
Avaliacións anuais</c:v>
                </c:pt>
                <c:pt idx="11">
                  <c:v>17
Coordinador/a do PD</c:v>
                </c:pt>
                <c:pt idx="12">
                  <c:v>18
Titor/a</c:v>
                </c:pt>
                <c:pt idx="13">
                  <c:v>19
Dirección da tese</c:v>
                </c:pt>
                <c:pt idx="14">
                  <c:v>20
Profesorado do PD</c:v>
                </c:pt>
                <c:pt idx="15">
                  <c:v>21
PAS do centro</c:v>
                </c:pt>
                <c:pt idx="16">
                  <c:v>22
Sección de Posgrao</c:v>
                </c:pt>
                <c:pt idx="17">
                  <c:v>23
EIDO</c:v>
                </c:pt>
                <c:pt idx="18">
                  <c:v>24
Medios materiais</c:v>
                </c:pt>
                <c:pt idx="19">
                  <c:v>25
Espazos de traballo</c:v>
                </c:pt>
                <c:pt idx="20">
                  <c:v>26
Tema da tese</c:v>
                </c:pt>
                <c:pt idx="21">
                  <c:v>27
Coñecementos</c:v>
                </c:pt>
                <c:pt idx="22">
                  <c:v>28
Oferta formativa</c:v>
                </c:pt>
                <c:pt idx="23">
                  <c:v>29
Relación cos obxectivos profesionais</c:v>
                </c:pt>
                <c:pt idx="24">
                  <c:v>30
Novas perspectivas</c:v>
                </c:pt>
                <c:pt idx="25">
                  <c:v>31
Esforzo e dedicación</c:v>
                </c:pt>
                <c:pt idx="26">
                  <c:v>32
Satisfacción xeral co PD</c:v>
                </c:pt>
                <c:pt idx="27">
                  <c:v>33
Volvería elixir o PD</c:v>
                </c:pt>
              </c:strCache>
            </c:strRef>
          </c:cat>
          <c:val>
            <c:numRef>
              <c:f>Resumo!$U$52:$AV$52</c:f>
              <c:numCache>
                <c:formatCode>0.00</c:formatCode>
                <c:ptCount val="28"/>
                <c:pt idx="0">
                  <c:v>3.9411764705882355</c:v>
                </c:pt>
                <c:pt idx="1">
                  <c:v>3.5840000000000001</c:v>
                </c:pt>
                <c:pt idx="2">
                  <c:v>3.5284552845528454</c:v>
                </c:pt>
                <c:pt idx="3">
                  <c:v>3.393939393939394</c:v>
                </c:pt>
                <c:pt idx="4">
                  <c:v>2.2698412698412698</c:v>
                </c:pt>
                <c:pt idx="5">
                  <c:v>1.9830508474576272</c:v>
                </c:pt>
                <c:pt idx="6">
                  <c:v>4.1307692307692312</c:v>
                </c:pt>
                <c:pt idx="7">
                  <c:v>2.7851239669421486</c:v>
                </c:pt>
                <c:pt idx="8">
                  <c:v>3.8778625954198471</c:v>
                </c:pt>
                <c:pt idx="9">
                  <c:v>4.0238095238095237</c:v>
                </c:pt>
                <c:pt idx="10">
                  <c:v>4.0859375</c:v>
                </c:pt>
                <c:pt idx="11">
                  <c:v>4.409448818897638</c:v>
                </c:pt>
                <c:pt idx="12">
                  <c:v>4.5076923076923077</c:v>
                </c:pt>
                <c:pt idx="13">
                  <c:v>4.5275590551181102</c:v>
                </c:pt>
                <c:pt idx="14">
                  <c:v>4.5339805825242721</c:v>
                </c:pt>
                <c:pt idx="15">
                  <c:v>4.3680000000000003</c:v>
                </c:pt>
                <c:pt idx="16">
                  <c:v>4.0940170940170937</c:v>
                </c:pt>
                <c:pt idx="17">
                  <c:v>3.9797979797979797</c:v>
                </c:pt>
                <c:pt idx="18">
                  <c:v>3.9661016949152543</c:v>
                </c:pt>
                <c:pt idx="19">
                  <c:v>4.1037735849056602</c:v>
                </c:pt>
                <c:pt idx="20">
                  <c:v>4.418032786885246</c:v>
                </c:pt>
                <c:pt idx="21">
                  <c:v>4.2704918032786887</c:v>
                </c:pt>
                <c:pt idx="22">
                  <c:v>3.778688524590164</c:v>
                </c:pt>
                <c:pt idx="23">
                  <c:v>4.5</c:v>
                </c:pt>
                <c:pt idx="24">
                  <c:v>3.407766990291262</c:v>
                </c:pt>
                <c:pt idx="25">
                  <c:v>4.3142857142857141</c:v>
                </c:pt>
                <c:pt idx="26">
                  <c:v>4.0697674418604652</c:v>
                </c:pt>
                <c:pt idx="27">
                  <c:v>4.4909090909090912</c:v>
                </c:pt>
              </c:numCache>
            </c:numRef>
          </c:val>
          <c:extLst>
            <c:ext xmlns:c16="http://schemas.microsoft.com/office/drawing/2014/chart" uri="{C3380CC4-5D6E-409C-BE32-E72D297353CC}">
              <c16:uniqueId val="{00000000-4F5B-4FE6-BCC8-1E6C47B27660}"/>
            </c:ext>
          </c:extLst>
        </c:ser>
        <c:dLbls>
          <c:showLegendKey val="0"/>
          <c:showVal val="0"/>
          <c:showCatName val="0"/>
          <c:showSerName val="0"/>
          <c:showPercent val="0"/>
          <c:showBubbleSize val="0"/>
        </c:dLbls>
        <c:gapWidth val="219"/>
        <c:overlap val="-27"/>
        <c:axId val="409031496"/>
        <c:axId val="409032672"/>
        <c:extLst/>
      </c:barChart>
      <c:catAx>
        <c:axId val="409031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409032672"/>
        <c:crosses val="autoZero"/>
        <c:auto val="1"/>
        <c:lblAlgn val="ctr"/>
        <c:lblOffset val="100"/>
        <c:noMultiLvlLbl val="0"/>
      </c:catAx>
      <c:valAx>
        <c:axId val="409032672"/>
        <c:scaling>
          <c:orientation val="minMax"/>
          <c:max val="5"/>
          <c:min val="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2000" b="0">
                    <a:latin typeface="Arial" panose="020B0604020202020204" pitchFamily="34" charset="0"/>
                    <a:cs typeface="Arial" panose="020B0604020202020204" pitchFamily="34" charset="0"/>
                  </a:rPr>
                  <a:t>Índice de satisfacción por pregunta</a:t>
                </a:r>
              </a:p>
            </c:rich>
          </c:tx>
          <c:layout>
            <c:manualLayout>
              <c:xMode val="edge"/>
              <c:yMode val="edge"/>
              <c:x val="0.31060426262394397"/>
              <c:y val="2.6063657535765776E-2"/>
            </c:manualLayout>
          </c:layout>
          <c:overlay val="0"/>
          <c:spPr>
            <a:noFill/>
            <a:ln>
              <a:noFill/>
            </a:ln>
            <a:effectLst/>
          </c:spPr>
          <c:txPr>
            <a:bodyPr rot="0" spcFirstLastPara="1" vertOverflow="ellipsis"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numFmt formatCode="0" sourceLinked="0"/>
        <c:majorTickMark val="none"/>
        <c:minorTickMark val="none"/>
        <c:tickLblPos val="nextTo"/>
        <c:spPr>
          <a:solidFill>
            <a:sysClr val="window" lastClr="FFFFFF"/>
          </a:solid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gl-ES"/>
          </a:p>
        </c:txPr>
        <c:crossAx val="409031496"/>
        <c:crosses val="autoZero"/>
        <c:crossBetween val="between"/>
        <c:majorUnit val="1"/>
      </c:valAx>
      <c:spPr>
        <a:noFill/>
        <a:ln>
          <a:noFill/>
        </a:ln>
        <a:effectLst/>
      </c:spPr>
    </c:plotArea>
    <c:legend>
      <c:legendPos val="r"/>
      <c:layout>
        <c:manualLayout>
          <c:xMode val="edge"/>
          <c:yMode val="edge"/>
          <c:x val="0.31451363688234624"/>
          <c:y val="0.8747585269960827"/>
          <c:w val="0.27717916238731033"/>
          <c:h val="8.9219333927036265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1442714611814"/>
          <c:y val="0.15133926522739516"/>
          <c:w val="0.77512990843571261"/>
          <c:h val="0.66668562641075468"/>
        </c:manualLayout>
      </c:layout>
      <c:barChart>
        <c:barDir val="col"/>
        <c:grouping val="clustered"/>
        <c:varyColors val="0"/>
        <c:ser>
          <c:idx val="1"/>
          <c:order val="0"/>
          <c:tx>
            <c:strRef>
              <c:f>Resumo!$H$11</c:f>
              <c:strCache>
                <c:ptCount val="1"/>
                <c:pt idx="0">
                  <c:v>Resultados de participación</c:v>
                </c:pt>
              </c:strCache>
            </c:strRef>
          </c:tx>
          <c:spPr>
            <a:solidFill>
              <a:schemeClr val="accent1">
                <a:lumMod val="40000"/>
                <a:lumOff val="60000"/>
              </a:schemeClr>
            </a:solidFill>
            <a:ln>
              <a:solidFill>
                <a:srgbClr val="0070C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25400" cap="rnd">
                <a:solidFill>
                  <a:srgbClr val="0070C0"/>
                </a:solidFill>
                <a:prstDash val="sysDot"/>
              </a:ln>
              <a:effectLst/>
            </c:spPr>
            <c:trendlineType val="linear"/>
            <c:dispRSqr val="0"/>
            <c:dispEq val="0"/>
          </c:trendline>
          <c:cat>
            <c:strRef>
              <c:f>Resumo!$K$13:$O$13</c:f>
              <c:strCache>
                <c:ptCount val="5"/>
                <c:pt idx="0">
                  <c:v>2015/16</c:v>
                </c:pt>
                <c:pt idx="1">
                  <c:v>2016/17</c:v>
                </c:pt>
                <c:pt idx="2">
                  <c:v>2017/18</c:v>
                </c:pt>
                <c:pt idx="3">
                  <c:v>2018/19</c:v>
                </c:pt>
                <c:pt idx="4">
                  <c:v>2019/20</c:v>
                </c:pt>
              </c:strCache>
            </c:strRef>
          </c:cat>
          <c:val>
            <c:numRef>
              <c:f>(Resumo!$D$52:$G$52,Resumo!$J$52)</c:f>
              <c:numCache>
                <c:formatCode>0.00%</c:formatCode>
                <c:ptCount val="5"/>
                <c:pt idx="0">
                  <c:v>0.44126984126984126</c:v>
                </c:pt>
                <c:pt idx="1">
                  <c:v>0.4732142857142857</c:v>
                </c:pt>
                <c:pt idx="2">
                  <c:v>0.42574257425742573</c:v>
                </c:pt>
                <c:pt idx="3">
                  <c:v>0.45384615384615384</c:v>
                </c:pt>
                <c:pt idx="4">
                  <c:v>0.50367647058823528</c:v>
                </c:pt>
              </c:numCache>
            </c:numRef>
          </c:val>
          <c:extLst>
            <c:ext xmlns:c16="http://schemas.microsoft.com/office/drawing/2014/chart" uri="{C3380CC4-5D6E-409C-BE32-E72D297353CC}">
              <c16:uniqueId val="{00000000-BA8E-49AD-9084-FE9C948B7C00}"/>
            </c:ext>
          </c:extLst>
        </c:ser>
        <c:dLbls>
          <c:showLegendKey val="0"/>
          <c:showVal val="0"/>
          <c:showCatName val="0"/>
          <c:showSerName val="0"/>
          <c:showPercent val="0"/>
          <c:showBubbleSize val="0"/>
        </c:dLbls>
        <c:gapWidth val="219"/>
        <c:axId val="344462960"/>
        <c:axId val="344467272"/>
        <c:extLst/>
      </c:barChart>
      <c:catAx>
        <c:axId val="34446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467272"/>
        <c:crosses val="autoZero"/>
        <c:auto val="1"/>
        <c:lblAlgn val="ctr"/>
        <c:lblOffset val="100"/>
        <c:noMultiLvlLbl val="0"/>
      </c:catAx>
      <c:valAx>
        <c:axId val="344467272"/>
        <c:scaling>
          <c:orientation val="minMax"/>
          <c:max val="0.75000000000000011"/>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2000" b="0">
                    <a:latin typeface="Arial" panose="020B0604020202020204" pitchFamily="34" charset="0"/>
                    <a:cs typeface="Arial" panose="020B0604020202020204" pitchFamily="34" charset="0"/>
                  </a:rPr>
                  <a:t>Resultados de participación históricos</a:t>
                </a:r>
              </a:p>
            </c:rich>
          </c:tx>
          <c:layout>
            <c:manualLayout>
              <c:xMode val="edge"/>
              <c:yMode val="edge"/>
              <c:x val="0.39415016987540125"/>
              <c:y val="1.8914425262159078E-2"/>
            </c:manualLayout>
          </c:layout>
          <c:overlay val="0"/>
          <c:spPr>
            <a:noFill/>
            <a:ln>
              <a:noFill/>
            </a:ln>
            <a:effectLst/>
          </c:spPr>
          <c:txPr>
            <a:bodyPr rot="0" spcFirstLastPara="1" vertOverflow="ellipsis"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numFmt formatCode="0%" sourceLinked="0"/>
        <c:majorTickMark val="none"/>
        <c:minorTickMark val="none"/>
        <c:tickLblPos val="nextTo"/>
        <c:spPr>
          <a:solidFill>
            <a:sysClr val="window" lastClr="FFFFFF"/>
          </a:solid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gl-ES"/>
          </a:p>
        </c:txPr>
        <c:crossAx val="344462960"/>
        <c:crosses val="autoZero"/>
        <c:crossBetween val="between"/>
        <c:majorUnit val="0.25"/>
      </c:valAx>
      <c:spPr>
        <a:noFill/>
        <a:ln>
          <a:noFill/>
        </a:ln>
        <a:effectLst/>
      </c:spPr>
    </c:plotArea>
    <c:legend>
      <c:legendPos val="r"/>
      <c:layout>
        <c:manualLayout>
          <c:xMode val="edge"/>
          <c:yMode val="edge"/>
          <c:x val="0.26578122034419965"/>
          <c:y val="0.89117373754331397"/>
          <c:w val="0.28491574546667009"/>
          <c:h val="4.4317895657629079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rgbClr val="0070C0"/>
      </a:solidFill>
      <a:round/>
    </a:ln>
    <a:effectLst/>
  </c:spPr>
  <c:txPr>
    <a:bodyPr/>
    <a:lstStyle/>
    <a:p>
      <a:pPr>
        <a:defRPr/>
      </a:pPr>
      <a:endParaRPr lang="gl-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03396634244248"/>
          <c:y val="0.15695004660902753"/>
          <c:w val="0.74521784776902888"/>
          <c:h val="0.66668562641075468"/>
        </c:manualLayout>
      </c:layout>
      <c:barChart>
        <c:barDir val="col"/>
        <c:grouping val="clustered"/>
        <c:varyColors val="0"/>
        <c:ser>
          <c:idx val="1"/>
          <c:order val="0"/>
          <c:tx>
            <c:strRef>
              <c:f>Resumo!$Y$11</c:f>
              <c:strCache>
                <c:ptCount val="1"/>
                <c:pt idx="0">
                  <c:v> Resultados de satisfacción por programa</c:v>
                </c:pt>
              </c:strCache>
            </c:strRef>
          </c:tx>
          <c:spPr>
            <a:solidFill>
              <a:schemeClr val="accent1">
                <a:lumMod val="60000"/>
                <a:lumOff val="40000"/>
              </a:schemeClr>
            </a:solidFill>
            <a:ln>
              <a:solidFill>
                <a:schemeClr val="accent5">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31750" cap="rnd">
                <a:solidFill>
                  <a:srgbClr val="0070C0"/>
                </a:solidFill>
                <a:prstDash val="sysDot"/>
              </a:ln>
              <a:effectLst/>
            </c:spPr>
            <c:trendlineType val="linear"/>
            <c:dispRSqr val="0"/>
            <c:dispEq val="0"/>
          </c:trendline>
          <c:cat>
            <c:strRef>
              <c:f>Resumo!$K$13:$O$13</c:f>
              <c:strCache>
                <c:ptCount val="5"/>
                <c:pt idx="0">
                  <c:v>2015/16</c:v>
                </c:pt>
                <c:pt idx="1">
                  <c:v>2016/17</c:v>
                </c:pt>
                <c:pt idx="2">
                  <c:v>2017/18</c:v>
                </c:pt>
                <c:pt idx="3">
                  <c:v>2018/19</c:v>
                </c:pt>
                <c:pt idx="4">
                  <c:v>2019/20</c:v>
                </c:pt>
              </c:strCache>
            </c:strRef>
          </c:cat>
          <c:val>
            <c:numRef>
              <c:f>Resumo!$K$52:$O$52</c:f>
              <c:numCache>
                <c:formatCode>0.00</c:formatCode>
                <c:ptCount val="5"/>
                <c:pt idx="0">
                  <c:v>3.49</c:v>
                </c:pt>
                <c:pt idx="1">
                  <c:v>3.4947771710347668</c:v>
                </c:pt>
                <c:pt idx="2">
                  <c:v>3.76</c:v>
                </c:pt>
                <c:pt idx="3">
                  <c:v>3.85</c:v>
                </c:pt>
                <c:pt idx="4">
                  <c:v>3.8868819989524281</c:v>
                </c:pt>
              </c:numCache>
            </c:numRef>
          </c:val>
          <c:extLst>
            <c:ext xmlns:c16="http://schemas.microsoft.com/office/drawing/2014/chart" uri="{C3380CC4-5D6E-409C-BE32-E72D297353CC}">
              <c16:uniqueId val="{00000000-F403-442C-A3A4-82FCA7A6C785}"/>
            </c:ext>
          </c:extLst>
        </c:ser>
        <c:dLbls>
          <c:showLegendKey val="0"/>
          <c:showVal val="0"/>
          <c:showCatName val="0"/>
          <c:showSerName val="0"/>
          <c:showPercent val="0"/>
          <c:showBubbleSize val="0"/>
        </c:dLbls>
        <c:gapWidth val="219"/>
        <c:overlap val="-27"/>
        <c:axId val="344462960"/>
        <c:axId val="344467272"/>
        <c:extLst/>
      </c:barChart>
      <c:lineChart>
        <c:grouping val="standard"/>
        <c:varyColors val="0"/>
        <c:ser>
          <c:idx val="0"/>
          <c:order val="1"/>
          <c:tx>
            <c:strRef>
              <c:f>Resumo!$J$54</c:f>
              <c:strCache>
                <c:ptCount val="1"/>
                <c:pt idx="0">
                  <c:v>Obxectivo de Calidade</c:v>
                </c:pt>
              </c:strCache>
            </c:strRef>
          </c:tx>
          <c:spPr>
            <a:ln w="28575" cap="rnd">
              <a:solidFill>
                <a:srgbClr val="00B050"/>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00B050"/>
                    </a:solidFill>
                    <a:latin typeface="Arial" panose="020B0604020202020204" pitchFamily="34" charset="0"/>
                    <a:ea typeface="+mn-ea"/>
                    <a:cs typeface="Arial" panose="020B0604020202020204" pitchFamily="34" charset="0"/>
                  </a:defRPr>
                </a:pPr>
                <a:endParaRPr lang="gl-E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Resumo!$K$13:$O$13</c:f>
              <c:strCache>
                <c:ptCount val="5"/>
                <c:pt idx="0">
                  <c:v>2015/16</c:v>
                </c:pt>
                <c:pt idx="1">
                  <c:v>2016/17</c:v>
                </c:pt>
                <c:pt idx="2">
                  <c:v>2017/18</c:v>
                </c:pt>
                <c:pt idx="3">
                  <c:v>2018/19</c:v>
                </c:pt>
                <c:pt idx="4">
                  <c:v>2019/20</c:v>
                </c:pt>
              </c:strCache>
            </c:strRef>
          </c:cat>
          <c:val>
            <c:numRef>
              <c:f>Resumo!$K$54:$O$54</c:f>
              <c:numCache>
                <c:formatCode>0.00</c:formatCode>
                <c:ptCount val="5"/>
                <c:pt idx="4">
                  <c:v>3.5</c:v>
                </c:pt>
              </c:numCache>
            </c:numRef>
          </c:val>
          <c:smooth val="0"/>
          <c:extLst>
            <c:ext xmlns:c16="http://schemas.microsoft.com/office/drawing/2014/chart" uri="{C3380CC4-5D6E-409C-BE32-E72D297353CC}">
              <c16:uniqueId val="{00000000-4962-47BC-B2D6-F287A69799E6}"/>
            </c:ext>
          </c:extLst>
        </c:ser>
        <c:dLbls>
          <c:showLegendKey val="0"/>
          <c:showVal val="0"/>
          <c:showCatName val="0"/>
          <c:showSerName val="0"/>
          <c:showPercent val="0"/>
          <c:showBubbleSize val="0"/>
        </c:dLbls>
        <c:marker val="1"/>
        <c:smooth val="0"/>
        <c:axId val="344462960"/>
        <c:axId val="344467272"/>
      </c:lineChart>
      <c:catAx>
        <c:axId val="34446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467272"/>
        <c:crossesAt val="1"/>
        <c:auto val="1"/>
        <c:lblAlgn val="ctr"/>
        <c:lblOffset val="100"/>
        <c:noMultiLvlLbl val="0"/>
      </c:catAx>
      <c:valAx>
        <c:axId val="344467272"/>
        <c:scaling>
          <c:orientation val="minMax"/>
          <c:max val="5"/>
          <c:min val="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2000" b="0">
                    <a:latin typeface="Arial" panose="020B0604020202020204" pitchFamily="34" charset="0"/>
                    <a:cs typeface="Arial" panose="020B0604020202020204" pitchFamily="34" charset="0"/>
                  </a:rPr>
                  <a:t>Resultados de satisfacción históricos</a:t>
                </a:r>
              </a:p>
            </c:rich>
          </c:tx>
          <c:layout>
            <c:manualLayout>
              <c:xMode val="edge"/>
              <c:yMode val="edge"/>
              <c:x val="0.39415016987540125"/>
              <c:y val="1.8914425262159078E-2"/>
            </c:manualLayout>
          </c:layout>
          <c:overlay val="0"/>
          <c:spPr>
            <a:noFill/>
            <a:ln>
              <a:noFill/>
            </a:ln>
            <a:effectLst/>
          </c:spPr>
          <c:txPr>
            <a:bodyPr rot="0" spcFirstLastPara="1" vertOverflow="ellipsis"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numFmt formatCode="0" sourceLinked="0"/>
        <c:majorTickMark val="none"/>
        <c:minorTickMark val="none"/>
        <c:tickLblPos val="nextTo"/>
        <c:spPr>
          <a:solidFill>
            <a:sysClr val="window" lastClr="FFFFFF"/>
          </a:solid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gl-ES"/>
          </a:p>
        </c:txPr>
        <c:crossAx val="344462960"/>
        <c:crosses val="autoZero"/>
        <c:crossBetween val="between"/>
        <c:majorUnit val="1"/>
        <c:minorUnit val="1"/>
      </c:valAx>
      <c:spPr>
        <a:noFill/>
        <a:ln>
          <a:noFill/>
        </a:ln>
        <a:effectLst/>
      </c:spPr>
    </c:plotArea>
    <c:legend>
      <c:legendPos val="r"/>
      <c:legendEntry>
        <c:idx val="2"/>
        <c:delete val="1"/>
      </c:legendEntry>
      <c:layout>
        <c:manualLayout>
          <c:xMode val="edge"/>
          <c:yMode val="edge"/>
          <c:x val="0.22667623899953682"/>
          <c:y val="0.86686046597246469"/>
          <c:w val="0.25946148121871104"/>
          <c:h val="8.8524915668179383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rgbClr val="0070C0"/>
      </a:solidFill>
      <a:round/>
    </a:ln>
    <a:effectLst/>
  </c:spPr>
  <c:txPr>
    <a:bodyPr/>
    <a:lstStyle/>
    <a:p>
      <a:pPr>
        <a:defRPr/>
      </a:pPr>
      <a:endParaRPr lang="gl-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latin typeface="Arial" panose="020B0604020202020204" pitchFamily="34" charset="0"/>
                <a:cs typeface="Arial" panose="020B0604020202020204" pitchFamily="34" charset="0"/>
              </a:rPr>
              <a:t>Nacionalidade</a:t>
            </a:r>
          </a:p>
        </c:rich>
      </c:tx>
      <c:layout>
        <c:manualLayout>
          <c:xMode val="edge"/>
          <c:yMode val="edge"/>
          <c:x val="0.38711821651533823"/>
          <c:y val="2.111261836365570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8.1343832463341745E-2"/>
          <c:y val="0.12715074409511654"/>
          <c:w val="0.84150130470908424"/>
          <c:h val="0.65370493925100404"/>
        </c:manualLayout>
      </c:layout>
      <c:barChart>
        <c:barDir val="col"/>
        <c:grouping val="clustered"/>
        <c:varyColors val="0"/>
        <c:ser>
          <c:idx val="0"/>
          <c:order val="0"/>
          <c:tx>
            <c:strRef>
              <c:f>Datos!$G$162</c:f>
              <c:strCache>
                <c:ptCount val="1"/>
                <c:pt idx="0">
                  <c:v>Nacionalidade</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Datos!$G$163:$G$179</c:f>
              <c:strCache>
                <c:ptCount val="17"/>
                <c:pt idx="0">
                  <c:v>Española</c:v>
                </c:pt>
                <c:pt idx="1">
                  <c:v>Portuguesa</c:v>
                </c:pt>
                <c:pt idx="2">
                  <c:v>Ecuatoriana</c:v>
                </c:pt>
                <c:pt idx="3">
                  <c:v>Colombiana</c:v>
                </c:pt>
                <c:pt idx="4">
                  <c:v>Croata</c:v>
                </c:pt>
                <c:pt idx="5">
                  <c:v>Mexicana</c:v>
                </c:pt>
                <c:pt idx="6">
                  <c:v>Brasileira</c:v>
                </c:pt>
                <c:pt idx="7">
                  <c:v>Italiana</c:v>
                </c:pt>
                <c:pt idx="8">
                  <c:v>Exipcia</c:v>
                </c:pt>
                <c:pt idx="9">
                  <c:v>Peruana</c:v>
                </c:pt>
                <c:pt idx="10">
                  <c:v>Etíope</c:v>
                </c:pt>
                <c:pt idx="11">
                  <c:v>Grega</c:v>
                </c:pt>
                <c:pt idx="12">
                  <c:v>Húngara</c:v>
                </c:pt>
                <c:pt idx="13">
                  <c:v>India</c:v>
                </c:pt>
                <c:pt idx="14">
                  <c:v>Romanesa</c:v>
                </c:pt>
                <c:pt idx="15">
                  <c:v>Portuguesa e Angolana</c:v>
                </c:pt>
                <c:pt idx="16">
                  <c:v>NS/NC</c:v>
                </c:pt>
              </c:strCache>
            </c:strRef>
          </c:cat>
          <c:val>
            <c:numRef>
              <c:f>Datos!$H$163:$H$179</c:f>
              <c:numCache>
                <c:formatCode>0.0%</c:formatCode>
                <c:ptCount val="17"/>
                <c:pt idx="0">
                  <c:v>0.64963503649635035</c:v>
                </c:pt>
                <c:pt idx="1">
                  <c:v>0.17518248175182483</c:v>
                </c:pt>
                <c:pt idx="2">
                  <c:v>2.9197080291970802E-2</c:v>
                </c:pt>
                <c:pt idx="3">
                  <c:v>1.4598540145985401E-2</c:v>
                </c:pt>
                <c:pt idx="4">
                  <c:v>7.2992700729927005E-3</c:v>
                </c:pt>
                <c:pt idx="5">
                  <c:v>2.1897810218978103E-2</c:v>
                </c:pt>
                <c:pt idx="6">
                  <c:v>0</c:v>
                </c:pt>
                <c:pt idx="7">
                  <c:v>0</c:v>
                </c:pt>
                <c:pt idx="8">
                  <c:v>2.1897810218978103E-2</c:v>
                </c:pt>
                <c:pt idx="9">
                  <c:v>7.2992700729927005E-3</c:v>
                </c:pt>
                <c:pt idx="10">
                  <c:v>7.2992700729927005E-3</c:v>
                </c:pt>
                <c:pt idx="11">
                  <c:v>7.2992700729927005E-3</c:v>
                </c:pt>
                <c:pt idx="12">
                  <c:v>7.2992700729927005E-3</c:v>
                </c:pt>
                <c:pt idx="13">
                  <c:v>7.2992700729927005E-3</c:v>
                </c:pt>
                <c:pt idx="14">
                  <c:v>7.2992700729927005E-3</c:v>
                </c:pt>
                <c:pt idx="15">
                  <c:v>7.2992700729927005E-3</c:v>
                </c:pt>
                <c:pt idx="16">
                  <c:v>2.9197080291970802E-2</c:v>
                </c:pt>
              </c:numCache>
            </c:numRef>
          </c:val>
          <c:extLst>
            <c:ext xmlns:c16="http://schemas.microsoft.com/office/drawing/2014/chart" uri="{C3380CC4-5D6E-409C-BE32-E72D297353CC}">
              <c16:uniqueId val="{00000000-B680-4532-904B-2A25CCC61ABE}"/>
            </c:ext>
          </c:extLst>
        </c:ser>
        <c:dLbls>
          <c:showLegendKey val="0"/>
          <c:showVal val="0"/>
          <c:showCatName val="0"/>
          <c:showSerName val="0"/>
          <c:showPercent val="0"/>
          <c:showBubbleSize val="0"/>
        </c:dLbls>
        <c:gapWidth val="150"/>
        <c:axId val="344302056"/>
        <c:axId val="340890248"/>
      </c:barChart>
      <c:catAx>
        <c:axId val="3443020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0890248"/>
        <c:crosses val="autoZero"/>
        <c:auto val="1"/>
        <c:lblAlgn val="ctr"/>
        <c:lblOffset val="100"/>
        <c:noMultiLvlLbl val="0"/>
      </c:catAx>
      <c:valAx>
        <c:axId val="340890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302056"/>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gl-ES" sz="1600">
                <a:latin typeface="Arial" panose="020B0604020202020204" pitchFamily="34" charset="0"/>
                <a:cs typeface="Arial" panose="020B0604020202020204" pitchFamily="34" charset="0"/>
              </a:rPr>
              <a:t>Resultados de satisfacción por temáticas</a:t>
            </a:r>
          </a:p>
          <a:p>
            <a:pPr>
              <a:defRPr sz="1600">
                <a:latin typeface="Arial" panose="020B0604020202020204" pitchFamily="34" charset="0"/>
                <a:cs typeface="Arial" panose="020B0604020202020204" pitchFamily="34" charset="0"/>
              </a:defRPr>
            </a:pPr>
            <a:r>
              <a:rPr lang="gl-ES" sz="1600">
                <a:latin typeface="Arial" panose="020B0604020202020204" pitchFamily="34" charset="0"/>
                <a:cs typeface="Arial" panose="020B0604020202020204" pitchFamily="34" charset="0"/>
              </a:rPr>
              <a:t>históricos</a:t>
            </a:r>
          </a:p>
        </c:rich>
      </c:tx>
      <c:layout>
        <c:manualLayout>
          <c:xMode val="edge"/>
          <c:yMode val="edge"/>
          <c:x val="0.39045469402606336"/>
          <c:y val="2.722168612409916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4667701661608513"/>
          <c:y val="0.16372282891676676"/>
          <c:w val="0.51029999825245298"/>
          <c:h val="0.70773723669194766"/>
        </c:manualLayout>
      </c:layout>
      <c:radarChart>
        <c:radarStyle val="marker"/>
        <c:varyColors val="0"/>
        <c:ser>
          <c:idx val="0"/>
          <c:order val="0"/>
          <c:tx>
            <c:strRef>
              <c:f>Resumo!$D$65</c:f>
              <c:strCache>
                <c:ptCount val="1"/>
                <c:pt idx="0">
                  <c:v>2015/16</c:v>
                </c:pt>
              </c:strCache>
            </c:strRef>
          </c:tx>
          <c:spPr>
            <a:ln w="28575" cap="rnd">
              <a:solidFill>
                <a:schemeClr val="accent1"/>
              </a:solidFill>
              <a:round/>
            </a:ln>
            <a:effectLst/>
          </c:spPr>
          <c:marker>
            <c:symbol val="none"/>
          </c:marker>
          <c:cat>
            <c:strRef>
              <c:f>Resumo!$C$66:$C$98</c:f>
              <c:strCache>
                <c:ptCount val="33"/>
                <c:pt idx="0">
                  <c:v>A información pública na web sobre o programa (obxectivos, requisitos formativos, cadro docente, liñas de investigación) foi satisfactoria.</c:v>
                </c:pt>
                <c:pt idx="1">
                  <c:v>Estou satisfeito/a coa información proporcionada sobre as modalidades de presentación da tese (tradicional ou por compendio de artigos).</c:v>
                </c:pt>
                <c:pt idx="2">
                  <c:v>Estou satisfeito/a coa información proporcionada sobre a mención internacional.</c:v>
                </c:pt>
                <c:pt idx="3">
                  <c:v>Coñezo o sistema de bolsas/contratos da etapa de formación para o alumnado de doutoramento.</c:v>
                </c:pt>
                <c:pt idx="4">
                  <c:v>Coñezo o sistema de bolsas/contratos para o investigadores/as posdoutorais.</c:v>
                </c:pt>
                <c:pt idx="5">
                  <c:v>Facilitouse información sobre saídas profesionais tralo doutoramento.</c:v>
                </c:pt>
                <c:pt idx="6">
                  <c:v>Información xeral do programa</c:v>
                </c:pt>
                <c:pt idx="7">
                  <c:v>O proceso de renovación da matrícula estivo ben organizado.</c:v>
                </c:pt>
                <c:pt idx="8">
                  <c:v>Coñezo os trámites administrativos que debo seguir antes de defender a miña tese.</c:v>
                </c:pt>
                <c:pt idx="9">
                  <c:v>Os procedementos informáticos relativos á proposta e aprobación dos documentos de actividades formativas foron satisfactorios.</c:v>
                </c:pt>
                <c:pt idx="10">
                  <c:v>Os procedementos informáticos relativos á proposta e aprobación dos plans de investigación foron satisfactorios.</c:v>
                </c:pt>
                <c:pt idx="11">
                  <c:v>Os procedementos relativos ás avaliacións anuais foron satisfactorios.</c:v>
                </c:pt>
                <c:pt idx="12">
                  <c:v>Procedementos administrativos</c:v>
                </c:pt>
                <c:pt idx="13">
                  <c:v>Estou satisfeito/a co labor do/a coordinador/a do programa.</c:v>
                </c:pt>
                <c:pt idx="14">
                  <c:v>Estou satisfeito/a co labor do/a meu/miña titor/a.</c:v>
                </c:pt>
                <c:pt idx="15">
                  <c:v>Estou satisfeito/a co labor do/a/s meu/miña/s director/a/s de tese.</c:v>
                </c:pt>
                <c:pt idx="16">
                  <c:v>O profesorado do programa fomenta a crítica científica e maila actividade investigadora.</c:v>
                </c:pt>
                <c:pt idx="17">
                  <c:v>Estou satisfeito/a co labor do personal administrativo do Centro (Facultade, Escola).</c:v>
                </c:pt>
                <c:pt idx="18">
                  <c:v>Estou satisfeito/a co funcionamento da Sección de Posgrao da UVigo.</c:v>
                </c:pt>
                <c:pt idx="19">
                  <c:v>Estou satisfeito/a co funcionamento da Escola Internacional de Doutoramento (EIDO) da UVigo.</c:v>
                </c:pt>
                <c:pt idx="20">
                  <c:v>Axentes implicados</c:v>
                </c:pt>
                <c:pt idx="21">
                  <c:v>O programa dispón dos medios materiais, bibliográficos e de investigación necesarios para o desenvolvemento satisfactorio da miña tese.</c:v>
                </c:pt>
                <c:pt idx="22">
                  <c:v>Os espazos de traballo (para doutorandos/as, biblioteca, laboratorios, etc.) son axeitados.</c:v>
                </c:pt>
                <c:pt idx="23">
                  <c:v>Recursos</c:v>
                </c:pt>
                <c:pt idx="24">
                  <c:v>O tema da miña tese respondeu as miñas expectativas.</c:v>
                </c:pt>
                <c:pt idx="25">
                  <c:v>O programa aportoume coñecementos novos, precisos e actualizados.</c:v>
                </c:pt>
                <c:pt idx="26">
                  <c:v>A oferta formativa do programa (cursos, seminarios, etc. obrigatorios e/ou complementarios) foi satisfactoria, de interese e de calidade.</c:v>
                </c:pt>
                <c:pt idx="27">
                  <c:v>Elixín este programa pola súa relación cos meu obxectivos profesionais.</c:v>
                </c:pt>
                <c:pt idx="28">
                  <c:v>O programa abriume novas perspectivas cara á miña inserción laboral.</c:v>
                </c:pt>
                <c:pt idx="29">
                  <c:v>O meu esforzo e dedicación foron suficientes para a miña investigación.</c:v>
                </c:pt>
                <c:pt idx="30">
                  <c:v>En xeral, estou satisfeito/a co programa de doutoramento.</c:v>
                </c:pt>
                <c:pt idx="31">
                  <c:v>Coa información da que dispoño nestes momentos, volvería a elixir este programa para realizar estudos de doutoramento.</c:v>
                </c:pt>
                <c:pt idx="32">
                  <c:v> Oferta formativa</c:v>
                </c:pt>
              </c:strCache>
            </c:strRef>
          </c:cat>
          <c:val>
            <c:numRef>
              <c:f>Resumo!$D$66:$D$98</c:f>
              <c:numCache>
                <c:formatCode>0.00</c:formatCode>
                <c:ptCount val="33"/>
                <c:pt idx="0">
                  <c:v>3.6115702479338845</c:v>
                </c:pt>
                <c:pt idx="1">
                  <c:v>3.1833333333333331</c:v>
                </c:pt>
                <c:pt idx="2">
                  <c:v>3.0782608695652174</c:v>
                </c:pt>
                <c:pt idx="3">
                  <c:v>3.5299145299145298</c:v>
                </c:pt>
                <c:pt idx="4">
                  <c:v>1.9152542372881356</c:v>
                </c:pt>
                <c:pt idx="5">
                  <c:v>1.6728971962616823</c:v>
                </c:pt>
                <c:pt idx="6">
                  <c:v>2.83</c:v>
                </c:pt>
                <c:pt idx="7">
                  <c:v>3.5245901639344264</c:v>
                </c:pt>
                <c:pt idx="8">
                  <c:v>2.415929203539823</c:v>
                </c:pt>
                <c:pt idx="9">
                  <c:v>3.0084745762711864</c:v>
                </c:pt>
                <c:pt idx="10">
                  <c:v>3.1083333333333334</c:v>
                </c:pt>
                <c:pt idx="11">
                  <c:v>3.4102564102564101</c:v>
                </c:pt>
                <c:pt idx="12">
                  <c:v>3.09</c:v>
                </c:pt>
                <c:pt idx="13">
                  <c:v>4.0168067226890756</c:v>
                </c:pt>
                <c:pt idx="14">
                  <c:v>4.3805309734513278</c:v>
                </c:pt>
                <c:pt idx="15">
                  <c:v>4.4237288135593218</c:v>
                </c:pt>
                <c:pt idx="16">
                  <c:v>4.268817204301075</c:v>
                </c:pt>
                <c:pt idx="17">
                  <c:v>3.7094017094017095</c:v>
                </c:pt>
                <c:pt idx="18">
                  <c:v>3.2429906542056073</c:v>
                </c:pt>
                <c:pt idx="19">
                  <c:v>3.3333333333333335</c:v>
                </c:pt>
                <c:pt idx="20">
                  <c:v>3.91</c:v>
                </c:pt>
                <c:pt idx="21">
                  <c:v>3.79</c:v>
                </c:pt>
                <c:pt idx="22">
                  <c:v>3.91</c:v>
                </c:pt>
                <c:pt idx="23">
                  <c:v>3.85</c:v>
                </c:pt>
                <c:pt idx="24">
                  <c:v>4.2413793103448274</c:v>
                </c:pt>
                <c:pt idx="25">
                  <c:v>4</c:v>
                </c:pt>
                <c:pt idx="26">
                  <c:v>3.2857142857142856</c:v>
                </c:pt>
                <c:pt idx="27">
                  <c:v>4.0442477876106198</c:v>
                </c:pt>
                <c:pt idx="28">
                  <c:v>3.32</c:v>
                </c:pt>
                <c:pt idx="29">
                  <c:v>3.84</c:v>
                </c:pt>
                <c:pt idx="30">
                  <c:v>3.6068376068376069</c:v>
                </c:pt>
                <c:pt idx="31">
                  <c:v>3.9702970297029703</c:v>
                </c:pt>
                <c:pt idx="32">
                  <c:v>3.79</c:v>
                </c:pt>
              </c:numCache>
            </c:numRef>
          </c:val>
          <c:extLst>
            <c:ext xmlns:c16="http://schemas.microsoft.com/office/drawing/2014/chart" uri="{C3380CC4-5D6E-409C-BE32-E72D297353CC}">
              <c16:uniqueId val="{00000000-3E6F-478F-BA62-183B66164437}"/>
            </c:ext>
          </c:extLst>
        </c:ser>
        <c:ser>
          <c:idx val="1"/>
          <c:order val="1"/>
          <c:tx>
            <c:strRef>
              <c:f>Resumo!$E$65</c:f>
              <c:strCache>
                <c:ptCount val="1"/>
                <c:pt idx="0">
                  <c:v>2016/17</c:v>
                </c:pt>
              </c:strCache>
            </c:strRef>
          </c:tx>
          <c:spPr>
            <a:ln w="28575" cap="rnd">
              <a:solidFill>
                <a:schemeClr val="accent2"/>
              </a:solidFill>
              <a:round/>
            </a:ln>
            <a:effectLst/>
          </c:spPr>
          <c:marker>
            <c:symbol val="none"/>
          </c:marker>
          <c:cat>
            <c:strRef>
              <c:f>Resumo!$C$66:$C$98</c:f>
              <c:strCache>
                <c:ptCount val="33"/>
                <c:pt idx="0">
                  <c:v>A información pública na web sobre o programa (obxectivos, requisitos formativos, cadro docente, liñas de investigación) foi satisfactoria.</c:v>
                </c:pt>
                <c:pt idx="1">
                  <c:v>Estou satisfeito/a coa información proporcionada sobre as modalidades de presentación da tese (tradicional ou por compendio de artigos).</c:v>
                </c:pt>
                <c:pt idx="2">
                  <c:v>Estou satisfeito/a coa información proporcionada sobre a mención internacional.</c:v>
                </c:pt>
                <c:pt idx="3">
                  <c:v>Coñezo o sistema de bolsas/contratos da etapa de formación para o alumnado de doutoramento.</c:v>
                </c:pt>
                <c:pt idx="4">
                  <c:v>Coñezo o sistema de bolsas/contratos para o investigadores/as posdoutorais.</c:v>
                </c:pt>
                <c:pt idx="5">
                  <c:v>Facilitouse información sobre saídas profesionais tralo doutoramento.</c:v>
                </c:pt>
                <c:pt idx="6">
                  <c:v>Información xeral do programa</c:v>
                </c:pt>
                <c:pt idx="7">
                  <c:v>O proceso de renovación da matrícula estivo ben organizado.</c:v>
                </c:pt>
                <c:pt idx="8">
                  <c:v>Coñezo os trámites administrativos que debo seguir antes de defender a miña tese.</c:v>
                </c:pt>
                <c:pt idx="9">
                  <c:v>Os procedementos informáticos relativos á proposta e aprobación dos documentos de actividades formativas foron satisfactorios.</c:v>
                </c:pt>
                <c:pt idx="10">
                  <c:v>Os procedementos informáticos relativos á proposta e aprobación dos plans de investigación foron satisfactorios.</c:v>
                </c:pt>
                <c:pt idx="11">
                  <c:v>Os procedementos relativos ás avaliacións anuais foron satisfactorios.</c:v>
                </c:pt>
                <c:pt idx="12">
                  <c:v>Procedementos administrativos</c:v>
                </c:pt>
                <c:pt idx="13">
                  <c:v>Estou satisfeito/a co labor do/a coordinador/a do programa.</c:v>
                </c:pt>
                <c:pt idx="14">
                  <c:v>Estou satisfeito/a co labor do/a meu/miña titor/a.</c:v>
                </c:pt>
                <c:pt idx="15">
                  <c:v>Estou satisfeito/a co labor do/a/s meu/miña/s director/a/s de tese.</c:v>
                </c:pt>
                <c:pt idx="16">
                  <c:v>O profesorado do programa fomenta a crítica científica e maila actividade investigadora.</c:v>
                </c:pt>
                <c:pt idx="17">
                  <c:v>Estou satisfeito/a co labor do personal administrativo do Centro (Facultade, Escola).</c:v>
                </c:pt>
                <c:pt idx="18">
                  <c:v>Estou satisfeito/a co funcionamento da Sección de Posgrao da UVigo.</c:v>
                </c:pt>
                <c:pt idx="19">
                  <c:v>Estou satisfeito/a co funcionamento da Escola Internacional de Doutoramento (EIDO) da UVigo.</c:v>
                </c:pt>
                <c:pt idx="20">
                  <c:v>Axentes implicados</c:v>
                </c:pt>
                <c:pt idx="21">
                  <c:v>O programa dispón dos medios materiais, bibliográficos e de investigación necesarios para o desenvolvemento satisfactorio da miña tese.</c:v>
                </c:pt>
                <c:pt idx="22">
                  <c:v>Os espazos de traballo (para doutorandos/as, biblioteca, laboratorios, etc.) son axeitados.</c:v>
                </c:pt>
                <c:pt idx="23">
                  <c:v>Recursos</c:v>
                </c:pt>
                <c:pt idx="24">
                  <c:v>O tema da miña tese respondeu as miñas expectativas.</c:v>
                </c:pt>
                <c:pt idx="25">
                  <c:v>O programa aportoume coñecementos novos, precisos e actualizados.</c:v>
                </c:pt>
                <c:pt idx="26">
                  <c:v>A oferta formativa do programa (cursos, seminarios, etc. obrigatorios e/ou complementarios) foi satisfactoria, de interese e de calidade.</c:v>
                </c:pt>
                <c:pt idx="27">
                  <c:v>Elixín este programa pola súa relación cos meu obxectivos profesionais.</c:v>
                </c:pt>
                <c:pt idx="28">
                  <c:v>O programa abriume novas perspectivas cara á miña inserción laboral.</c:v>
                </c:pt>
                <c:pt idx="29">
                  <c:v>O meu esforzo e dedicación foron suficientes para a miña investigación.</c:v>
                </c:pt>
                <c:pt idx="30">
                  <c:v>En xeral, estou satisfeito/a co programa de doutoramento.</c:v>
                </c:pt>
                <c:pt idx="31">
                  <c:v>Coa información da que dispoño nestes momentos, volvería a elixir este programa para realizar estudos de doutoramento.</c:v>
                </c:pt>
                <c:pt idx="32">
                  <c:v> Oferta formativa</c:v>
                </c:pt>
              </c:strCache>
            </c:strRef>
          </c:cat>
          <c:val>
            <c:numRef>
              <c:f>Resumo!$E$66:$E$98</c:f>
              <c:numCache>
                <c:formatCode>0.00</c:formatCode>
                <c:ptCount val="33"/>
                <c:pt idx="0">
                  <c:v>3.5686274509803924</c:v>
                </c:pt>
                <c:pt idx="1">
                  <c:v>3.0490196078431371</c:v>
                </c:pt>
                <c:pt idx="2">
                  <c:v>2.989795918367347</c:v>
                </c:pt>
                <c:pt idx="3">
                  <c:v>3.7628865979381443</c:v>
                </c:pt>
                <c:pt idx="4">
                  <c:v>2.375</c:v>
                </c:pt>
                <c:pt idx="5">
                  <c:v>1.6896551724137931</c:v>
                </c:pt>
                <c:pt idx="6">
                  <c:v>2.91</c:v>
                </c:pt>
                <c:pt idx="7">
                  <c:v>3.676190476190476</c:v>
                </c:pt>
                <c:pt idx="8">
                  <c:v>2.4623655913978495</c:v>
                </c:pt>
                <c:pt idx="9">
                  <c:v>3.0673076923076925</c:v>
                </c:pt>
                <c:pt idx="10">
                  <c:v>3.1650485436893203</c:v>
                </c:pt>
                <c:pt idx="11">
                  <c:v>3.2647058823529411</c:v>
                </c:pt>
                <c:pt idx="12">
                  <c:v>3.13</c:v>
                </c:pt>
                <c:pt idx="13">
                  <c:v>3.9514563106796117</c:v>
                </c:pt>
                <c:pt idx="14">
                  <c:v>4.3191489361702127</c:v>
                </c:pt>
                <c:pt idx="15">
                  <c:v>4.3461538461538458</c:v>
                </c:pt>
                <c:pt idx="16">
                  <c:v>4.33</c:v>
                </c:pt>
                <c:pt idx="17">
                  <c:v>3.6470588235294117</c:v>
                </c:pt>
                <c:pt idx="18">
                  <c:v>3.4421052631578948</c:v>
                </c:pt>
                <c:pt idx="19">
                  <c:v>3.3250000000000002</c:v>
                </c:pt>
                <c:pt idx="20">
                  <c:v>3.91</c:v>
                </c:pt>
                <c:pt idx="21">
                  <c:v>3.7142857142857144</c:v>
                </c:pt>
                <c:pt idx="22">
                  <c:v>3.6979166666666665</c:v>
                </c:pt>
                <c:pt idx="23" formatCode="General">
                  <c:v>3.83</c:v>
                </c:pt>
                <c:pt idx="24">
                  <c:v>4.1553398058252426</c:v>
                </c:pt>
                <c:pt idx="25">
                  <c:v>3.9238095238095236</c:v>
                </c:pt>
                <c:pt idx="26">
                  <c:v>3.3465346534653464</c:v>
                </c:pt>
                <c:pt idx="27">
                  <c:v>4.2765957446808507</c:v>
                </c:pt>
                <c:pt idx="28">
                  <c:v>3.1904761904761907</c:v>
                </c:pt>
                <c:pt idx="29">
                  <c:v>4.1162790697674421</c:v>
                </c:pt>
                <c:pt idx="30">
                  <c:v>3.5242718446601944</c:v>
                </c:pt>
                <c:pt idx="31">
                  <c:v>4.0804597701149428</c:v>
                </c:pt>
                <c:pt idx="32">
                  <c:v>3.83</c:v>
                </c:pt>
              </c:numCache>
            </c:numRef>
          </c:val>
          <c:extLst>
            <c:ext xmlns:c16="http://schemas.microsoft.com/office/drawing/2014/chart" uri="{C3380CC4-5D6E-409C-BE32-E72D297353CC}">
              <c16:uniqueId val="{00000001-3E6F-478F-BA62-183B66164437}"/>
            </c:ext>
          </c:extLst>
        </c:ser>
        <c:ser>
          <c:idx val="2"/>
          <c:order val="2"/>
          <c:tx>
            <c:strRef>
              <c:f>Resumo!$F$65</c:f>
              <c:strCache>
                <c:ptCount val="1"/>
                <c:pt idx="0">
                  <c:v>2017/18</c:v>
                </c:pt>
              </c:strCache>
            </c:strRef>
          </c:tx>
          <c:spPr>
            <a:ln w="28575" cap="rnd">
              <a:solidFill>
                <a:schemeClr val="accent3"/>
              </a:solidFill>
              <a:round/>
            </a:ln>
            <a:effectLst/>
          </c:spPr>
          <c:marker>
            <c:symbol val="none"/>
          </c:marker>
          <c:cat>
            <c:strRef>
              <c:f>Resumo!$C$66:$C$98</c:f>
              <c:strCache>
                <c:ptCount val="33"/>
                <c:pt idx="0">
                  <c:v>A información pública na web sobre o programa (obxectivos, requisitos formativos, cadro docente, liñas de investigación) foi satisfactoria.</c:v>
                </c:pt>
                <c:pt idx="1">
                  <c:v>Estou satisfeito/a coa información proporcionada sobre as modalidades de presentación da tese (tradicional ou por compendio de artigos).</c:v>
                </c:pt>
                <c:pt idx="2">
                  <c:v>Estou satisfeito/a coa información proporcionada sobre a mención internacional.</c:v>
                </c:pt>
                <c:pt idx="3">
                  <c:v>Coñezo o sistema de bolsas/contratos da etapa de formación para o alumnado de doutoramento.</c:v>
                </c:pt>
                <c:pt idx="4">
                  <c:v>Coñezo o sistema de bolsas/contratos para o investigadores/as posdoutorais.</c:v>
                </c:pt>
                <c:pt idx="5">
                  <c:v>Facilitouse información sobre saídas profesionais tralo doutoramento.</c:v>
                </c:pt>
                <c:pt idx="6">
                  <c:v>Información xeral do programa</c:v>
                </c:pt>
                <c:pt idx="7">
                  <c:v>O proceso de renovación da matrícula estivo ben organizado.</c:v>
                </c:pt>
                <c:pt idx="8">
                  <c:v>Coñezo os trámites administrativos que debo seguir antes de defender a miña tese.</c:v>
                </c:pt>
                <c:pt idx="9">
                  <c:v>Os procedementos informáticos relativos á proposta e aprobación dos documentos de actividades formativas foron satisfactorios.</c:v>
                </c:pt>
                <c:pt idx="10">
                  <c:v>Os procedementos informáticos relativos á proposta e aprobación dos plans de investigación foron satisfactorios.</c:v>
                </c:pt>
                <c:pt idx="11">
                  <c:v>Os procedementos relativos ás avaliacións anuais foron satisfactorios.</c:v>
                </c:pt>
                <c:pt idx="12">
                  <c:v>Procedementos administrativos</c:v>
                </c:pt>
                <c:pt idx="13">
                  <c:v>Estou satisfeito/a co labor do/a coordinador/a do programa.</c:v>
                </c:pt>
                <c:pt idx="14">
                  <c:v>Estou satisfeito/a co labor do/a meu/miña titor/a.</c:v>
                </c:pt>
                <c:pt idx="15">
                  <c:v>Estou satisfeito/a co labor do/a/s meu/miña/s director/a/s de tese.</c:v>
                </c:pt>
                <c:pt idx="16">
                  <c:v>O profesorado do programa fomenta a crítica científica e maila actividade investigadora.</c:v>
                </c:pt>
                <c:pt idx="17">
                  <c:v>Estou satisfeito/a co labor do personal administrativo do Centro (Facultade, Escola).</c:v>
                </c:pt>
                <c:pt idx="18">
                  <c:v>Estou satisfeito/a co funcionamento da Sección de Posgrao da UVigo.</c:v>
                </c:pt>
                <c:pt idx="19">
                  <c:v>Estou satisfeito/a co funcionamento da Escola Internacional de Doutoramento (EIDO) da UVigo.</c:v>
                </c:pt>
                <c:pt idx="20">
                  <c:v>Axentes implicados</c:v>
                </c:pt>
                <c:pt idx="21">
                  <c:v>O programa dispón dos medios materiais, bibliográficos e de investigación necesarios para o desenvolvemento satisfactorio da miña tese.</c:v>
                </c:pt>
                <c:pt idx="22">
                  <c:v>Os espazos de traballo (para doutorandos/as, biblioteca, laboratorios, etc.) son axeitados.</c:v>
                </c:pt>
                <c:pt idx="23">
                  <c:v>Recursos</c:v>
                </c:pt>
                <c:pt idx="24">
                  <c:v>O tema da miña tese respondeu as miñas expectativas.</c:v>
                </c:pt>
                <c:pt idx="25">
                  <c:v>O programa aportoume coñecementos novos, precisos e actualizados.</c:v>
                </c:pt>
                <c:pt idx="26">
                  <c:v>A oferta formativa do programa (cursos, seminarios, etc. obrigatorios e/ou complementarios) foi satisfactoria, de interese e de calidade.</c:v>
                </c:pt>
                <c:pt idx="27">
                  <c:v>Elixín este programa pola súa relación cos meu obxectivos profesionais.</c:v>
                </c:pt>
                <c:pt idx="28">
                  <c:v>O programa abriume novas perspectivas cara á miña inserción laboral.</c:v>
                </c:pt>
                <c:pt idx="29">
                  <c:v>O meu esforzo e dedicación foron suficientes para a miña investigación.</c:v>
                </c:pt>
                <c:pt idx="30">
                  <c:v>En xeral, estou satisfeito/a co programa de doutoramento.</c:v>
                </c:pt>
                <c:pt idx="31">
                  <c:v>Coa información da que dispoño nestes momentos, volvería a elixir este programa para realizar estudos de doutoramento.</c:v>
                </c:pt>
                <c:pt idx="32">
                  <c:v> Oferta formativa</c:v>
                </c:pt>
              </c:strCache>
            </c:strRef>
          </c:cat>
          <c:val>
            <c:numRef>
              <c:f>Resumo!$F$66:$F$98</c:f>
              <c:numCache>
                <c:formatCode>0.00</c:formatCode>
                <c:ptCount val="33"/>
                <c:pt idx="0">
                  <c:v>3.7183098591549295</c:v>
                </c:pt>
                <c:pt idx="1">
                  <c:v>3.528169014084507</c:v>
                </c:pt>
                <c:pt idx="2">
                  <c:v>3.6971830985915495</c:v>
                </c:pt>
                <c:pt idx="3">
                  <c:v>3.59375</c:v>
                </c:pt>
                <c:pt idx="4">
                  <c:v>2.2913385826771653</c:v>
                </c:pt>
                <c:pt idx="5">
                  <c:v>1.9043478260869566</c:v>
                </c:pt>
                <c:pt idx="6">
                  <c:v>3.12</c:v>
                </c:pt>
                <c:pt idx="7">
                  <c:v>3.8865248226950353</c:v>
                </c:pt>
                <c:pt idx="8">
                  <c:v>3.0458015267175571</c:v>
                </c:pt>
                <c:pt idx="9">
                  <c:v>3.5319148936170213</c:v>
                </c:pt>
                <c:pt idx="10">
                  <c:v>3.6879432624113475</c:v>
                </c:pt>
                <c:pt idx="11">
                  <c:v>3.645390070921986</c:v>
                </c:pt>
                <c:pt idx="12">
                  <c:v>3.56</c:v>
                </c:pt>
                <c:pt idx="13">
                  <c:v>4.0359712230215825</c:v>
                </c:pt>
                <c:pt idx="14">
                  <c:v>4.5035971223021587</c:v>
                </c:pt>
                <c:pt idx="15">
                  <c:v>4.4676258992805753</c:v>
                </c:pt>
                <c:pt idx="16">
                  <c:v>4.163636363636364</c:v>
                </c:pt>
                <c:pt idx="17">
                  <c:v>3.985611510791367</c:v>
                </c:pt>
                <c:pt idx="18">
                  <c:v>3.6834532374100721</c:v>
                </c:pt>
                <c:pt idx="19">
                  <c:v>3.8776978417266186</c:v>
                </c:pt>
                <c:pt idx="20">
                  <c:v>4.0999999999999996</c:v>
                </c:pt>
                <c:pt idx="21">
                  <c:v>3.949640287769784</c:v>
                </c:pt>
                <c:pt idx="22">
                  <c:v>4.1811594202898554</c:v>
                </c:pt>
                <c:pt idx="23" formatCode="General">
                  <c:v>4.07</c:v>
                </c:pt>
                <c:pt idx="24">
                  <c:v>4.1870503597122299</c:v>
                </c:pt>
                <c:pt idx="25">
                  <c:v>4.1294964028776979</c:v>
                </c:pt>
                <c:pt idx="26">
                  <c:v>3.97</c:v>
                </c:pt>
                <c:pt idx="27">
                  <c:v>4.419354838709677</c:v>
                </c:pt>
                <c:pt idx="28">
                  <c:v>3.2476190476190476</c:v>
                </c:pt>
                <c:pt idx="29">
                  <c:v>4.0666666666666664</c:v>
                </c:pt>
                <c:pt idx="30">
                  <c:v>3.8201438848920861</c:v>
                </c:pt>
                <c:pt idx="31">
                  <c:v>4.2068965517241379</c:v>
                </c:pt>
                <c:pt idx="32">
                  <c:v>3.97</c:v>
                </c:pt>
              </c:numCache>
            </c:numRef>
          </c:val>
          <c:extLst>
            <c:ext xmlns:c16="http://schemas.microsoft.com/office/drawing/2014/chart" uri="{C3380CC4-5D6E-409C-BE32-E72D297353CC}">
              <c16:uniqueId val="{00000002-3E6F-478F-BA62-183B66164437}"/>
            </c:ext>
          </c:extLst>
        </c:ser>
        <c:ser>
          <c:idx val="3"/>
          <c:order val="3"/>
          <c:tx>
            <c:strRef>
              <c:f>Resumo!$G$65</c:f>
              <c:strCache>
                <c:ptCount val="1"/>
                <c:pt idx="0">
                  <c:v>2018/19</c:v>
                </c:pt>
              </c:strCache>
            </c:strRef>
          </c:tx>
          <c:spPr>
            <a:ln w="28575" cap="rnd">
              <a:solidFill>
                <a:schemeClr val="accent4"/>
              </a:solidFill>
              <a:round/>
            </a:ln>
            <a:effectLst/>
          </c:spPr>
          <c:marker>
            <c:symbol val="none"/>
          </c:marker>
          <c:cat>
            <c:strRef>
              <c:f>Resumo!$C$66:$C$98</c:f>
              <c:strCache>
                <c:ptCount val="33"/>
                <c:pt idx="0">
                  <c:v>A información pública na web sobre o programa (obxectivos, requisitos formativos, cadro docente, liñas de investigación) foi satisfactoria.</c:v>
                </c:pt>
                <c:pt idx="1">
                  <c:v>Estou satisfeito/a coa información proporcionada sobre as modalidades de presentación da tese (tradicional ou por compendio de artigos).</c:v>
                </c:pt>
                <c:pt idx="2">
                  <c:v>Estou satisfeito/a coa información proporcionada sobre a mención internacional.</c:v>
                </c:pt>
                <c:pt idx="3">
                  <c:v>Coñezo o sistema de bolsas/contratos da etapa de formación para o alumnado de doutoramento.</c:v>
                </c:pt>
                <c:pt idx="4">
                  <c:v>Coñezo o sistema de bolsas/contratos para o investigadores/as posdoutorais.</c:v>
                </c:pt>
                <c:pt idx="5">
                  <c:v>Facilitouse información sobre saídas profesionais tralo doutoramento.</c:v>
                </c:pt>
                <c:pt idx="6">
                  <c:v>Información xeral do programa</c:v>
                </c:pt>
                <c:pt idx="7">
                  <c:v>O proceso de renovación da matrícula estivo ben organizado.</c:v>
                </c:pt>
                <c:pt idx="8">
                  <c:v>Coñezo os trámites administrativos que debo seguir antes de defender a miña tese.</c:v>
                </c:pt>
                <c:pt idx="9">
                  <c:v>Os procedementos informáticos relativos á proposta e aprobación dos documentos de actividades formativas foron satisfactorios.</c:v>
                </c:pt>
                <c:pt idx="10">
                  <c:v>Os procedementos informáticos relativos á proposta e aprobación dos plans de investigación foron satisfactorios.</c:v>
                </c:pt>
                <c:pt idx="11">
                  <c:v>Os procedementos relativos ás avaliacións anuais foron satisfactorios.</c:v>
                </c:pt>
                <c:pt idx="12">
                  <c:v>Procedementos administrativos</c:v>
                </c:pt>
                <c:pt idx="13">
                  <c:v>Estou satisfeito/a co labor do/a coordinador/a do programa.</c:v>
                </c:pt>
                <c:pt idx="14">
                  <c:v>Estou satisfeito/a co labor do/a meu/miña titor/a.</c:v>
                </c:pt>
                <c:pt idx="15">
                  <c:v>Estou satisfeito/a co labor do/a/s meu/miña/s director/a/s de tese.</c:v>
                </c:pt>
                <c:pt idx="16">
                  <c:v>O profesorado do programa fomenta a crítica científica e maila actividade investigadora.</c:v>
                </c:pt>
                <c:pt idx="17">
                  <c:v>Estou satisfeito/a co labor do personal administrativo do Centro (Facultade, Escola).</c:v>
                </c:pt>
                <c:pt idx="18">
                  <c:v>Estou satisfeito/a co funcionamento da Sección de Posgrao da UVigo.</c:v>
                </c:pt>
                <c:pt idx="19">
                  <c:v>Estou satisfeito/a co funcionamento da Escola Internacional de Doutoramento (EIDO) da UVigo.</c:v>
                </c:pt>
                <c:pt idx="20">
                  <c:v>Axentes implicados</c:v>
                </c:pt>
                <c:pt idx="21">
                  <c:v>O programa dispón dos medios materiais, bibliográficos e de investigación necesarios para o desenvolvemento satisfactorio da miña tese.</c:v>
                </c:pt>
                <c:pt idx="22">
                  <c:v>Os espazos de traballo (para doutorandos/as, biblioteca, laboratorios, etc.) son axeitados.</c:v>
                </c:pt>
                <c:pt idx="23">
                  <c:v>Recursos</c:v>
                </c:pt>
                <c:pt idx="24">
                  <c:v>O tema da miña tese respondeu as miñas expectativas.</c:v>
                </c:pt>
                <c:pt idx="25">
                  <c:v>O programa aportoume coñecementos novos, precisos e actualizados.</c:v>
                </c:pt>
                <c:pt idx="26">
                  <c:v>A oferta formativa do programa (cursos, seminarios, etc. obrigatorios e/ou complementarios) foi satisfactoria, de interese e de calidade.</c:v>
                </c:pt>
                <c:pt idx="27">
                  <c:v>Elixín este programa pola súa relación cos meu obxectivos profesionais.</c:v>
                </c:pt>
                <c:pt idx="28">
                  <c:v>O programa abriume novas perspectivas cara á miña inserción laboral.</c:v>
                </c:pt>
                <c:pt idx="29">
                  <c:v>O meu esforzo e dedicación foron suficientes para a miña investigación.</c:v>
                </c:pt>
                <c:pt idx="30">
                  <c:v>En xeral, estou satisfeito/a co programa de doutoramento.</c:v>
                </c:pt>
                <c:pt idx="31">
                  <c:v>Coa información da que dispoño nestes momentos, volvería a elixir este programa para realizar estudos de doutoramento.</c:v>
                </c:pt>
                <c:pt idx="32">
                  <c:v> Oferta formativa</c:v>
                </c:pt>
              </c:strCache>
            </c:strRef>
          </c:cat>
          <c:val>
            <c:numRef>
              <c:f>Resumo!$G$66:$G$98</c:f>
              <c:numCache>
                <c:formatCode>0.00</c:formatCode>
                <c:ptCount val="33"/>
                <c:pt idx="0">
                  <c:v>3.7807017543859649</c:v>
                </c:pt>
                <c:pt idx="1">
                  <c:v>3.6160714285714284</c:v>
                </c:pt>
                <c:pt idx="2">
                  <c:v>3.6203703703703702</c:v>
                </c:pt>
                <c:pt idx="3">
                  <c:v>3.6296296296296298</c:v>
                </c:pt>
                <c:pt idx="4">
                  <c:v>2.4054054054054053</c:v>
                </c:pt>
                <c:pt idx="5">
                  <c:v>1.854368932038835</c:v>
                </c:pt>
                <c:pt idx="6">
                  <c:v>3.15</c:v>
                </c:pt>
                <c:pt idx="7">
                  <c:v>4.3157894736842106</c:v>
                </c:pt>
                <c:pt idx="8">
                  <c:v>2.9819819819819822</c:v>
                </c:pt>
                <c:pt idx="9">
                  <c:v>3.7837837837837838</c:v>
                </c:pt>
                <c:pt idx="10">
                  <c:v>4</c:v>
                </c:pt>
                <c:pt idx="11">
                  <c:v>4.0884955752212386</c:v>
                </c:pt>
                <c:pt idx="12">
                  <c:v>3.83</c:v>
                </c:pt>
                <c:pt idx="13">
                  <c:v>4.2336448598130838</c:v>
                </c:pt>
                <c:pt idx="14">
                  <c:v>4.4854368932038833</c:v>
                </c:pt>
                <c:pt idx="15">
                  <c:v>4.5277777777777777</c:v>
                </c:pt>
                <c:pt idx="16">
                  <c:v>4.17</c:v>
                </c:pt>
                <c:pt idx="17">
                  <c:v>4.0803571428571432</c:v>
                </c:pt>
                <c:pt idx="18">
                  <c:v>3.7943925233644862</c:v>
                </c:pt>
                <c:pt idx="19">
                  <c:v>3.6593406593406592</c:v>
                </c:pt>
                <c:pt idx="20">
                  <c:v>4.17</c:v>
                </c:pt>
                <c:pt idx="21">
                  <c:v>4.0392156862745097</c:v>
                </c:pt>
                <c:pt idx="22">
                  <c:v>4.1702127659574471</c:v>
                </c:pt>
                <c:pt idx="23" formatCode="General">
                  <c:v>4.0999999999999996</c:v>
                </c:pt>
                <c:pt idx="24">
                  <c:v>4.2972972972972974</c:v>
                </c:pt>
                <c:pt idx="25">
                  <c:v>4.209090909090909</c:v>
                </c:pt>
                <c:pt idx="26">
                  <c:v>3.5094339622641511</c:v>
                </c:pt>
                <c:pt idx="27">
                  <c:v>4.0370370370370372</c:v>
                </c:pt>
                <c:pt idx="28">
                  <c:v>3.4</c:v>
                </c:pt>
                <c:pt idx="29">
                  <c:v>4.375</c:v>
                </c:pt>
                <c:pt idx="30">
                  <c:v>3.9210526315789473</c:v>
                </c:pt>
                <c:pt idx="31">
                  <c:v>4.2244897959183669</c:v>
                </c:pt>
                <c:pt idx="32">
                  <c:v>4</c:v>
                </c:pt>
              </c:numCache>
            </c:numRef>
          </c:val>
          <c:extLst>
            <c:ext xmlns:c16="http://schemas.microsoft.com/office/drawing/2014/chart" uri="{C3380CC4-5D6E-409C-BE32-E72D297353CC}">
              <c16:uniqueId val="{00000003-3E6F-478F-BA62-183B66164437}"/>
            </c:ext>
          </c:extLst>
        </c:ser>
        <c:ser>
          <c:idx val="4"/>
          <c:order val="4"/>
          <c:tx>
            <c:strRef>
              <c:f>Resumo!$H$65</c:f>
              <c:strCache>
                <c:ptCount val="1"/>
                <c:pt idx="0">
                  <c:v>2019/20</c:v>
                </c:pt>
              </c:strCache>
            </c:strRef>
          </c:tx>
          <c:spPr>
            <a:ln w="28575" cap="rnd">
              <a:solidFill>
                <a:schemeClr val="accent5"/>
              </a:solidFill>
              <a:round/>
            </a:ln>
            <a:effectLst/>
          </c:spPr>
          <c:marker>
            <c:symbol val="none"/>
          </c:marker>
          <c:cat>
            <c:strRef>
              <c:f>Resumo!$C$66:$C$98</c:f>
              <c:strCache>
                <c:ptCount val="33"/>
                <c:pt idx="0">
                  <c:v>A información pública na web sobre o programa (obxectivos, requisitos formativos, cadro docente, liñas de investigación) foi satisfactoria.</c:v>
                </c:pt>
                <c:pt idx="1">
                  <c:v>Estou satisfeito/a coa información proporcionada sobre as modalidades de presentación da tese (tradicional ou por compendio de artigos).</c:v>
                </c:pt>
                <c:pt idx="2">
                  <c:v>Estou satisfeito/a coa información proporcionada sobre a mención internacional.</c:v>
                </c:pt>
                <c:pt idx="3">
                  <c:v>Coñezo o sistema de bolsas/contratos da etapa de formación para o alumnado de doutoramento.</c:v>
                </c:pt>
                <c:pt idx="4">
                  <c:v>Coñezo o sistema de bolsas/contratos para o investigadores/as posdoutorais.</c:v>
                </c:pt>
                <c:pt idx="5">
                  <c:v>Facilitouse información sobre saídas profesionais tralo doutoramento.</c:v>
                </c:pt>
                <c:pt idx="6">
                  <c:v>Información xeral do programa</c:v>
                </c:pt>
                <c:pt idx="7">
                  <c:v>O proceso de renovación da matrícula estivo ben organizado.</c:v>
                </c:pt>
                <c:pt idx="8">
                  <c:v>Coñezo os trámites administrativos que debo seguir antes de defender a miña tese.</c:v>
                </c:pt>
                <c:pt idx="9">
                  <c:v>Os procedementos informáticos relativos á proposta e aprobación dos documentos de actividades formativas foron satisfactorios.</c:v>
                </c:pt>
                <c:pt idx="10">
                  <c:v>Os procedementos informáticos relativos á proposta e aprobación dos plans de investigación foron satisfactorios.</c:v>
                </c:pt>
                <c:pt idx="11">
                  <c:v>Os procedementos relativos ás avaliacións anuais foron satisfactorios.</c:v>
                </c:pt>
                <c:pt idx="12">
                  <c:v>Procedementos administrativos</c:v>
                </c:pt>
                <c:pt idx="13">
                  <c:v>Estou satisfeito/a co labor do/a coordinador/a do programa.</c:v>
                </c:pt>
                <c:pt idx="14">
                  <c:v>Estou satisfeito/a co labor do/a meu/miña titor/a.</c:v>
                </c:pt>
                <c:pt idx="15">
                  <c:v>Estou satisfeito/a co labor do/a/s meu/miña/s director/a/s de tese.</c:v>
                </c:pt>
                <c:pt idx="16">
                  <c:v>O profesorado do programa fomenta a crítica científica e maila actividade investigadora.</c:v>
                </c:pt>
                <c:pt idx="17">
                  <c:v>Estou satisfeito/a co labor do personal administrativo do Centro (Facultade, Escola).</c:v>
                </c:pt>
                <c:pt idx="18">
                  <c:v>Estou satisfeito/a co funcionamento da Sección de Posgrao da UVigo.</c:v>
                </c:pt>
                <c:pt idx="19">
                  <c:v>Estou satisfeito/a co funcionamento da Escola Internacional de Doutoramento (EIDO) da UVigo.</c:v>
                </c:pt>
                <c:pt idx="20">
                  <c:v>Axentes implicados</c:v>
                </c:pt>
                <c:pt idx="21">
                  <c:v>O programa dispón dos medios materiais, bibliográficos e de investigación necesarios para o desenvolvemento satisfactorio da miña tese.</c:v>
                </c:pt>
                <c:pt idx="22">
                  <c:v>Os espazos de traballo (para doutorandos/as, biblioteca, laboratorios, etc.) son axeitados.</c:v>
                </c:pt>
                <c:pt idx="23">
                  <c:v>Recursos</c:v>
                </c:pt>
                <c:pt idx="24">
                  <c:v>O tema da miña tese respondeu as miñas expectativas.</c:v>
                </c:pt>
                <c:pt idx="25">
                  <c:v>O programa aportoume coñecementos novos, precisos e actualizados.</c:v>
                </c:pt>
                <c:pt idx="26">
                  <c:v>A oferta formativa do programa (cursos, seminarios, etc. obrigatorios e/ou complementarios) foi satisfactoria, de interese e de calidade.</c:v>
                </c:pt>
                <c:pt idx="27">
                  <c:v>Elixín este programa pola súa relación cos meu obxectivos profesionais.</c:v>
                </c:pt>
                <c:pt idx="28">
                  <c:v>O programa abriume novas perspectivas cara á miña inserción laboral.</c:v>
                </c:pt>
                <c:pt idx="29">
                  <c:v>O meu esforzo e dedicación foron suficientes para a miña investigación.</c:v>
                </c:pt>
                <c:pt idx="30">
                  <c:v>En xeral, estou satisfeito/a co programa de doutoramento.</c:v>
                </c:pt>
                <c:pt idx="31">
                  <c:v>Coa información da que dispoño nestes momentos, volvería a elixir este programa para realizar estudos de doutoramento.</c:v>
                </c:pt>
                <c:pt idx="32">
                  <c:v> Oferta formativa</c:v>
                </c:pt>
              </c:strCache>
            </c:strRef>
          </c:cat>
          <c:val>
            <c:numRef>
              <c:f>Resumo!$H$66:$H$98</c:f>
              <c:numCache>
                <c:formatCode>0.00</c:formatCode>
                <c:ptCount val="33"/>
                <c:pt idx="0">
                  <c:v>4.0188679245283021</c:v>
                </c:pt>
                <c:pt idx="1">
                  <c:v>3.8773584905660377</c:v>
                </c:pt>
                <c:pt idx="2">
                  <c:v>3.7452830188679247</c:v>
                </c:pt>
                <c:pt idx="3">
                  <c:v>3.393939393939394</c:v>
                </c:pt>
                <c:pt idx="4">
                  <c:v>2.2698412698412698</c:v>
                </c:pt>
                <c:pt idx="5">
                  <c:v>1.9830508474576272</c:v>
                </c:pt>
                <c:pt idx="6">
                  <c:v>3.21</c:v>
                </c:pt>
                <c:pt idx="7">
                  <c:v>4.2307692307692308</c:v>
                </c:pt>
                <c:pt idx="8">
                  <c:v>2.7851239669421486</c:v>
                </c:pt>
                <c:pt idx="9">
                  <c:v>3.9134615384615383</c:v>
                </c:pt>
                <c:pt idx="10">
                  <c:v>4.1826923076923075</c:v>
                </c:pt>
                <c:pt idx="11">
                  <c:v>4.1923076923076925</c:v>
                </c:pt>
                <c:pt idx="12">
                  <c:v>3.86</c:v>
                </c:pt>
                <c:pt idx="13">
                  <c:v>4.4059405940594063</c:v>
                </c:pt>
                <c:pt idx="14">
                  <c:v>4.4950495049504955</c:v>
                </c:pt>
                <c:pt idx="15">
                  <c:v>4.5445544554455441</c:v>
                </c:pt>
                <c:pt idx="16">
                  <c:v>4.5339805825242721</c:v>
                </c:pt>
                <c:pt idx="17">
                  <c:v>4.3762376237623766</c:v>
                </c:pt>
                <c:pt idx="18">
                  <c:v>4.2970297029702973</c:v>
                </c:pt>
                <c:pt idx="19">
                  <c:v>4.4752475247524757</c:v>
                </c:pt>
                <c:pt idx="20">
                  <c:v>4.45</c:v>
                </c:pt>
                <c:pt idx="21">
                  <c:v>4.1584158415841586</c:v>
                </c:pt>
                <c:pt idx="22">
                  <c:v>4.4554455445544559</c:v>
                </c:pt>
                <c:pt idx="23">
                  <c:v>4.3099999999999996</c:v>
                </c:pt>
                <c:pt idx="24">
                  <c:v>4.5346534653465342</c:v>
                </c:pt>
                <c:pt idx="25">
                  <c:v>4.4158415841584162</c:v>
                </c:pt>
                <c:pt idx="26">
                  <c:v>3.9207920792079207</c:v>
                </c:pt>
                <c:pt idx="27">
                  <c:v>4.5</c:v>
                </c:pt>
                <c:pt idx="28">
                  <c:v>3.407766990291262</c:v>
                </c:pt>
                <c:pt idx="29">
                  <c:v>4.3142857142857141</c:v>
                </c:pt>
                <c:pt idx="30">
                  <c:v>4.0792079207920793</c:v>
                </c:pt>
                <c:pt idx="31">
                  <c:v>4.4909090909090912</c:v>
                </c:pt>
                <c:pt idx="32">
                  <c:v>4.21</c:v>
                </c:pt>
              </c:numCache>
            </c:numRef>
          </c:val>
          <c:extLst>
            <c:ext xmlns:c16="http://schemas.microsoft.com/office/drawing/2014/chart" uri="{C3380CC4-5D6E-409C-BE32-E72D297353CC}">
              <c16:uniqueId val="{00000004-3E6F-478F-BA62-183B66164437}"/>
            </c:ext>
          </c:extLst>
        </c:ser>
        <c:ser>
          <c:idx val="5"/>
          <c:order val="5"/>
          <c:tx>
            <c:strRef>
              <c:f>Resumo!$I$65</c:f>
              <c:strCache>
                <c:ptCount val="1"/>
                <c:pt idx="0">
                  <c:v>Obxectivo de Calidade 2019/20</c:v>
                </c:pt>
              </c:strCache>
            </c:strRef>
          </c:tx>
          <c:spPr>
            <a:ln w="34925" cap="rnd">
              <a:solidFill>
                <a:schemeClr val="accent6"/>
              </a:solidFill>
              <a:prstDash val="sysDash"/>
              <a:round/>
            </a:ln>
            <a:effectLst/>
          </c:spPr>
          <c:marker>
            <c:symbol val="none"/>
          </c:marker>
          <c:cat>
            <c:strRef>
              <c:f>Resumo!$C$66:$C$98</c:f>
              <c:strCache>
                <c:ptCount val="33"/>
                <c:pt idx="0">
                  <c:v>A información pública na web sobre o programa (obxectivos, requisitos formativos, cadro docente, liñas de investigación) foi satisfactoria.</c:v>
                </c:pt>
                <c:pt idx="1">
                  <c:v>Estou satisfeito/a coa información proporcionada sobre as modalidades de presentación da tese (tradicional ou por compendio de artigos).</c:v>
                </c:pt>
                <c:pt idx="2">
                  <c:v>Estou satisfeito/a coa información proporcionada sobre a mención internacional.</c:v>
                </c:pt>
                <c:pt idx="3">
                  <c:v>Coñezo o sistema de bolsas/contratos da etapa de formación para o alumnado de doutoramento.</c:v>
                </c:pt>
                <c:pt idx="4">
                  <c:v>Coñezo o sistema de bolsas/contratos para o investigadores/as posdoutorais.</c:v>
                </c:pt>
                <c:pt idx="5">
                  <c:v>Facilitouse información sobre saídas profesionais tralo doutoramento.</c:v>
                </c:pt>
                <c:pt idx="6">
                  <c:v>Información xeral do programa</c:v>
                </c:pt>
                <c:pt idx="7">
                  <c:v>O proceso de renovación da matrícula estivo ben organizado.</c:v>
                </c:pt>
                <c:pt idx="8">
                  <c:v>Coñezo os trámites administrativos que debo seguir antes de defender a miña tese.</c:v>
                </c:pt>
                <c:pt idx="9">
                  <c:v>Os procedementos informáticos relativos á proposta e aprobación dos documentos de actividades formativas foron satisfactorios.</c:v>
                </c:pt>
                <c:pt idx="10">
                  <c:v>Os procedementos informáticos relativos á proposta e aprobación dos plans de investigación foron satisfactorios.</c:v>
                </c:pt>
                <c:pt idx="11">
                  <c:v>Os procedementos relativos ás avaliacións anuais foron satisfactorios.</c:v>
                </c:pt>
                <c:pt idx="12">
                  <c:v>Procedementos administrativos</c:v>
                </c:pt>
                <c:pt idx="13">
                  <c:v>Estou satisfeito/a co labor do/a coordinador/a do programa.</c:v>
                </c:pt>
                <c:pt idx="14">
                  <c:v>Estou satisfeito/a co labor do/a meu/miña titor/a.</c:v>
                </c:pt>
                <c:pt idx="15">
                  <c:v>Estou satisfeito/a co labor do/a/s meu/miña/s director/a/s de tese.</c:v>
                </c:pt>
                <c:pt idx="16">
                  <c:v>O profesorado do programa fomenta a crítica científica e maila actividade investigadora.</c:v>
                </c:pt>
                <c:pt idx="17">
                  <c:v>Estou satisfeito/a co labor do personal administrativo do Centro (Facultade, Escola).</c:v>
                </c:pt>
                <c:pt idx="18">
                  <c:v>Estou satisfeito/a co funcionamento da Sección de Posgrao da UVigo.</c:v>
                </c:pt>
                <c:pt idx="19">
                  <c:v>Estou satisfeito/a co funcionamento da Escola Internacional de Doutoramento (EIDO) da UVigo.</c:v>
                </c:pt>
                <c:pt idx="20">
                  <c:v>Axentes implicados</c:v>
                </c:pt>
                <c:pt idx="21">
                  <c:v>O programa dispón dos medios materiais, bibliográficos e de investigación necesarios para o desenvolvemento satisfactorio da miña tese.</c:v>
                </c:pt>
                <c:pt idx="22">
                  <c:v>Os espazos de traballo (para doutorandos/as, biblioteca, laboratorios, etc.) son axeitados.</c:v>
                </c:pt>
                <c:pt idx="23">
                  <c:v>Recursos</c:v>
                </c:pt>
                <c:pt idx="24">
                  <c:v>O tema da miña tese respondeu as miñas expectativas.</c:v>
                </c:pt>
                <c:pt idx="25">
                  <c:v>O programa aportoume coñecementos novos, precisos e actualizados.</c:v>
                </c:pt>
                <c:pt idx="26">
                  <c:v>A oferta formativa do programa (cursos, seminarios, etc. obrigatorios e/ou complementarios) foi satisfactoria, de interese e de calidade.</c:v>
                </c:pt>
                <c:pt idx="27">
                  <c:v>Elixín este programa pola súa relación cos meu obxectivos profesionais.</c:v>
                </c:pt>
                <c:pt idx="28">
                  <c:v>O programa abriume novas perspectivas cara á miña inserción laboral.</c:v>
                </c:pt>
                <c:pt idx="29">
                  <c:v>O meu esforzo e dedicación foron suficientes para a miña investigación.</c:v>
                </c:pt>
                <c:pt idx="30">
                  <c:v>En xeral, estou satisfeito/a co programa de doutoramento.</c:v>
                </c:pt>
                <c:pt idx="31">
                  <c:v>Coa información da que dispoño nestes momentos, volvería a elixir este programa para realizar estudos de doutoramento.</c:v>
                </c:pt>
                <c:pt idx="32">
                  <c:v> Oferta formativa</c:v>
                </c:pt>
              </c:strCache>
            </c:strRef>
          </c:cat>
          <c:val>
            <c:numRef>
              <c:f>Resumo!$I$66:$I$98</c:f>
              <c:numCache>
                <c:formatCode>0.00</c:formatCode>
                <c:ptCount val="33"/>
                <c:pt idx="0">
                  <c:v>3.5</c:v>
                </c:pt>
                <c:pt idx="1">
                  <c:v>3.5</c:v>
                </c:pt>
                <c:pt idx="2">
                  <c:v>3.5</c:v>
                </c:pt>
                <c:pt idx="3">
                  <c:v>3.5</c:v>
                </c:pt>
                <c:pt idx="4">
                  <c:v>3.5</c:v>
                </c:pt>
                <c:pt idx="5">
                  <c:v>3.5</c:v>
                </c:pt>
                <c:pt idx="6">
                  <c:v>3.5</c:v>
                </c:pt>
                <c:pt idx="7">
                  <c:v>3.5</c:v>
                </c:pt>
                <c:pt idx="8">
                  <c:v>3.5</c:v>
                </c:pt>
                <c:pt idx="9">
                  <c:v>3.5</c:v>
                </c:pt>
                <c:pt idx="10">
                  <c:v>3.5</c:v>
                </c:pt>
                <c:pt idx="11">
                  <c:v>3.5</c:v>
                </c:pt>
                <c:pt idx="12">
                  <c:v>3.5</c:v>
                </c:pt>
                <c:pt idx="13">
                  <c:v>3.5</c:v>
                </c:pt>
                <c:pt idx="14">
                  <c:v>3.5</c:v>
                </c:pt>
                <c:pt idx="15">
                  <c:v>3.5</c:v>
                </c:pt>
                <c:pt idx="16">
                  <c:v>3.5</c:v>
                </c:pt>
                <c:pt idx="17">
                  <c:v>3.5</c:v>
                </c:pt>
                <c:pt idx="18">
                  <c:v>3.5</c:v>
                </c:pt>
                <c:pt idx="19">
                  <c:v>3.5</c:v>
                </c:pt>
                <c:pt idx="20">
                  <c:v>3.5</c:v>
                </c:pt>
                <c:pt idx="21">
                  <c:v>3.5</c:v>
                </c:pt>
                <c:pt idx="22">
                  <c:v>3.5</c:v>
                </c:pt>
                <c:pt idx="23">
                  <c:v>3.5</c:v>
                </c:pt>
                <c:pt idx="24">
                  <c:v>3.5</c:v>
                </c:pt>
                <c:pt idx="25">
                  <c:v>3.5</c:v>
                </c:pt>
                <c:pt idx="26">
                  <c:v>3.5</c:v>
                </c:pt>
                <c:pt idx="27">
                  <c:v>3.5</c:v>
                </c:pt>
                <c:pt idx="28">
                  <c:v>3.5</c:v>
                </c:pt>
                <c:pt idx="29">
                  <c:v>3.5</c:v>
                </c:pt>
                <c:pt idx="30">
                  <c:v>3.5</c:v>
                </c:pt>
                <c:pt idx="31">
                  <c:v>3.5</c:v>
                </c:pt>
                <c:pt idx="32">
                  <c:v>3.5</c:v>
                </c:pt>
              </c:numCache>
            </c:numRef>
          </c:val>
          <c:extLst>
            <c:ext xmlns:c16="http://schemas.microsoft.com/office/drawing/2014/chart" uri="{C3380CC4-5D6E-409C-BE32-E72D297353CC}">
              <c16:uniqueId val="{00000005-3E6F-478F-BA62-183B66164437}"/>
            </c:ext>
          </c:extLst>
        </c:ser>
        <c:dLbls>
          <c:showLegendKey val="0"/>
          <c:showVal val="0"/>
          <c:showCatName val="0"/>
          <c:showSerName val="0"/>
          <c:showPercent val="0"/>
          <c:showBubbleSize val="0"/>
        </c:dLbls>
        <c:axId val="1991655967"/>
        <c:axId val="1991657215"/>
      </c:radarChart>
      <c:catAx>
        <c:axId val="1991655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1991657215"/>
        <c:crosses val="autoZero"/>
        <c:auto val="1"/>
        <c:lblAlgn val="ctr"/>
        <c:lblOffset val="100"/>
        <c:noMultiLvlLbl val="0"/>
      </c:catAx>
      <c:valAx>
        <c:axId val="1991657215"/>
        <c:scaling>
          <c:orientation val="minMax"/>
          <c:max val="5"/>
          <c:min val="1"/>
        </c:scaling>
        <c:delete val="0"/>
        <c:axPos val="l"/>
        <c:majorGridlines>
          <c:spPr>
            <a:ln w="9525" cap="flat" cmpd="sng" algn="ctr">
              <a:solidFill>
                <a:schemeClr val="tx1">
                  <a:lumMod val="15000"/>
                  <a:lumOff val="85000"/>
                </a:schemeClr>
              </a:solidFill>
              <a:round/>
              <a:headEnd type="oval"/>
            </a:ln>
            <a:effectLst/>
          </c:spPr>
        </c:majorGridlines>
        <c:numFmt formatCode="0" sourceLinked="0"/>
        <c:majorTickMark val="none"/>
        <c:minorTickMark val="none"/>
        <c:tickLblPos val="nextTo"/>
        <c:spPr>
          <a:noFill/>
          <a:ln w="12700">
            <a:solidFill>
              <a:schemeClr val="accent1"/>
            </a:solidFill>
            <a:headEnd type="oval"/>
            <a:tailEnd type="oval"/>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1991655967"/>
        <c:crosses val="autoZero"/>
        <c:crossBetween val="between"/>
        <c:majorUnit val="1"/>
      </c:valAx>
      <c:spPr>
        <a:noFill/>
        <a:ln>
          <a:noFill/>
        </a:ln>
        <a:effectLst/>
      </c:spPr>
    </c:plotArea>
    <c:legend>
      <c:legendPos val="t"/>
      <c:layout>
        <c:manualLayout>
          <c:xMode val="edge"/>
          <c:yMode val="edge"/>
          <c:x val="0.18684693916345443"/>
          <c:y val="8.2753925817261459E-2"/>
          <c:w val="0.39108879471448527"/>
          <c:h val="1.4419788721360302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gl-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gl-ES" b="1">
                <a:latin typeface="Arial" panose="020B0604020202020204" pitchFamily="34" charset="0"/>
                <a:cs typeface="Arial" panose="020B0604020202020204" pitchFamily="34" charset="0"/>
              </a:rPr>
              <a:t>Universidade</a:t>
            </a:r>
            <a:r>
              <a:rPr lang="gl-ES" b="1" baseline="0">
                <a:latin typeface="Arial" panose="020B0604020202020204" pitchFamily="34" charset="0"/>
                <a:cs typeface="Arial" panose="020B0604020202020204" pitchFamily="34" charset="0"/>
              </a:rPr>
              <a:t> de procedencia</a:t>
            </a:r>
            <a:endParaRPr lang="gl-ES"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10196728697369029"/>
          <c:y val="0.14308576906716991"/>
          <c:w val="0.82619841377981518"/>
          <c:h val="0.57655219289184034"/>
        </c:manualLayout>
      </c:layout>
      <c:barChart>
        <c:barDir val="col"/>
        <c:grouping val="clustered"/>
        <c:varyColors val="0"/>
        <c:ser>
          <c:idx val="0"/>
          <c:order val="0"/>
          <c:tx>
            <c:strRef>
              <c:f>Datos!$I$162</c:f>
              <c:strCache>
                <c:ptCount val="1"/>
                <c:pt idx="0">
                  <c:v>Universidade de procedencia</c:v>
                </c:pt>
              </c:strCache>
            </c:strRef>
          </c:tx>
          <c:spPr>
            <a:solidFill>
              <a:schemeClr val="accent1"/>
            </a:solidFill>
            <a:ln w="19050">
              <a:solidFill>
                <a:schemeClr val="lt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Datos!$I$163:$I$172</c:f>
              <c:strCache>
                <c:ptCount val="10"/>
                <c:pt idx="0">
                  <c:v>UVigo</c:v>
                </c:pt>
                <c:pt idx="1">
                  <c:v>USC</c:v>
                </c:pt>
                <c:pt idx="2">
                  <c:v>UdC</c:v>
                </c:pt>
                <c:pt idx="3">
                  <c:v>Resto de España</c:v>
                </c:pt>
                <c:pt idx="4">
                  <c:v>Portugal</c:v>
                </c:pt>
                <c:pt idx="5">
                  <c:v>Europa</c:v>
                </c:pt>
                <c:pt idx="6">
                  <c:v>América</c:v>
                </c:pt>
                <c:pt idx="7">
                  <c:v>África</c:v>
                </c:pt>
                <c:pt idx="8">
                  <c:v>Asia</c:v>
                </c:pt>
                <c:pt idx="9">
                  <c:v>NS/NC</c:v>
                </c:pt>
              </c:strCache>
            </c:strRef>
          </c:cat>
          <c:val>
            <c:numRef>
              <c:f>Datos!$J$163:$J$172</c:f>
              <c:numCache>
                <c:formatCode>0.0%</c:formatCode>
                <c:ptCount val="10"/>
                <c:pt idx="0">
                  <c:v>0.46715328467153283</c:v>
                </c:pt>
                <c:pt idx="1">
                  <c:v>7.2992700729927001E-2</c:v>
                </c:pt>
                <c:pt idx="2">
                  <c:v>2.9197080291970802E-2</c:v>
                </c:pt>
                <c:pt idx="3">
                  <c:v>8.0291970802919707E-2</c:v>
                </c:pt>
                <c:pt idx="4">
                  <c:v>0.15328467153284672</c:v>
                </c:pt>
                <c:pt idx="5">
                  <c:v>5.8394160583941604E-2</c:v>
                </c:pt>
                <c:pt idx="6">
                  <c:v>5.8394160583941604E-2</c:v>
                </c:pt>
                <c:pt idx="7">
                  <c:v>7.2992700729927005E-3</c:v>
                </c:pt>
                <c:pt idx="8">
                  <c:v>7.2992700729927005E-3</c:v>
                </c:pt>
                <c:pt idx="9">
                  <c:v>6.569343065693431E-2</c:v>
                </c:pt>
              </c:numCache>
            </c:numRef>
          </c:val>
          <c:extLst>
            <c:ext xmlns:c16="http://schemas.microsoft.com/office/drawing/2014/chart" uri="{C3380CC4-5D6E-409C-BE32-E72D297353CC}">
              <c16:uniqueId val="{00000000-E728-404C-A02F-01F0CB17BC68}"/>
            </c:ext>
          </c:extLst>
        </c:ser>
        <c:dLbls>
          <c:showLegendKey val="0"/>
          <c:showVal val="0"/>
          <c:showCatName val="0"/>
          <c:showSerName val="0"/>
          <c:showPercent val="0"/>
          <c:showBubbleSize val="0"/>
        </c:dLbls>
        <c:gapWidth val="150"/>
        <c:axId val="340890640"/>
        <c:axId val="340892600"/>
      </c:barChart>
      <c:catAx>
        <c:axId val="3408906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0892600"/>
        <c:crosses val="autoZero"/>
        <c:auto val="1"/>
        <c:lblAlgn val="ctr"/>
        <c:lblOffset val="100"/>
        <c:noMultiLvlLbl val="0"/>
      </c:catAx>
      <c:valAx>
        <c:axId val="340892600"/>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0890640"/>
        <c:crosses val="autoZero"/>
        <c:crossBetween val="between"/>
        <c:majorUnit val="0.1"/>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b="1">
                <a:solidFill>
                  <a:sysClr val="windowText" lastClr="000000"/>
                </a:solidFill>
                <a:latin typeface="Arial" panose="020B0604020202020204" pitchFamily="34" charset="0"/>
                <a:cs typeface="Arial" panose="020B0604020202020204" pitchFamily="34" charset="0"/>
              </a:rPr>
              <a:t>Dedicación maioritaria no programa</a:t>
            </a:r>
          </a:p>
        </c:rich>
      </c:tx>
      <c:layout>
        <c:manualLayout>
          <c:xMode val="edge"/>
          <c:yMode val="edge"/>
          <c:x val="0.19303198184923515"/>
          <c:y val="2.8463310984244646E-2"/>
        </c:manualLayout>
      </c:layout>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17776870293317557"/>
          <c:y val="0.17587937433662421"/>
          <c:w val="0.44345376932822345"/>
          <c:h val="0.80803915691837569"/>
        </c:manualLayout>
      </c:layout>
      <c:pieChart>
        <c:varyColors val="1"/>
        <c:ser>
          <c:idx val="0"/>
          <c:order val="0"/>
          <c:tx>
            <c:strRef>
              <c:f>Datos!$K$162</c:f>
              <c:strCache>
                <c:ptCount val="1"/>
                <c:pt idx="0">
                  <c:v>Dedicación maioritaria</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58AB-42A6-B18E-12C76D4B7875}"/>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58AB-42A6-B18E-12C76D4B7875}"/>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58AB-42A6-B18E-12C76D4B7875}"/>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Datos!$K$163:$K$165</c:f>
              <c:strCache>
                <c:ptCount val="3"/>
                <c:pt idx="0">
                  <c:v>Tempo completo</c:v>
                </c:pt>
                <c:pt idx="1">
                  <c:v>Tempo parcial</c:v>
                </c:pt>
                <c:pt idx="2">
                  <c:v>NS/NC</c:v>
                </c:pt>
              </c:strCache>
            </c:strRef>
          </c:cat>
          <c:val>
            <c:numRef>
              <c:f>Datos!$L$163:$L$165</c:f>
              <c:numCache>
                <c:formatCode>0.0%</c:formatCode>
                <c:ptCount val="3"/>
                <c:pt idx="0">
                  <c:v>0.59854014598540151</c:v>
                </c:pt>
                <c:pt idx="1">
                  <c:v>0.38686131386861317</c:v>
                </c:pt>
                <c:pt idx="2">
                  <c:v>1.4598540145985401E-2</c:v>
                </c:pt>
              </c:numCache>
            </c:numRef>
          </c:val>
          <c:extLst>
            <c:ext xmlns:c16="http://schemas.microsoft.com/office/drawing/2014/chart" uri="{C3380CC4-5D6E-409C-BE32-E72D297353CC}">
              <c16:uniqueId val="{00000006-58AB-42A6-B18E-12C76D4B7875}"/>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3448906508708289"/>
          <c:y val="0.23606458386095047"/>
          <c:w val="0.21987043034715981"/>
          <c:h val="0.5232793919139701"/>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sz="1400" b="1" i="0" baseline="0">
                <a:solidFill>
                  <a:sysClr val="windowText" lastClr="000000"/>
                </a:solidFill>
                <a:effectLst/>
                <a:latin typeface="Arial" panose="020B0604020202020204" pitchFamily="34" charset="0"/>
                <a:cs typeface="Arial" panose="020B0604020202020204" pitchFamily="34" charset="0"/>
              </a:rPr>
              <a:t>Dispón de bolsa ou contrato para realizar os estudos</a:t>
            </a:r>
            <a:endParaRPr lang="gl-ES"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Datos!$K$166</c:f>
              <c:strCache>
                <c:ptCount val="1"/>
                <c:pt idx="0">
                  <c:v>Dispón de bolsa ou contrato para realizar os estudos?</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7EDD-4155-B73C-B0E71EE91561}"/>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7EDD-4155-B73C-B0E71EE91561}"/>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7EDD-4155-B73C-B0E71EE91561}"/>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Datos!$K$167:$K$169</c:f>
              <c:strCache>
                <c:ptCount val="3"/>
                <c:pt idx="0">
                  <c:v>Si</c:v>
                </c:pt>
                <c:pt idx="1">
                  <c:v>Non</c:v>
                </c:pt>
                <c:pt idx="2">
                  <c:v>N/A</c:v>
                </c:pt>
              </c:strCache>
            </c:strRef>
          </c:cat>
          <c:val>
            <c:numRef>
              <c:f>Datos!$L$167:$L$169</c:f>
              <c:numCache>
                <c:formatCode>0.0%</c:formatCode>
                <c:ptCount val="3"/>
                <c:pt idx="0">
                  <c:v>0.34306569343065696</c:v>
                </c:pt>
                <c:pt idx="1">
                  <c:v>0.61313868613138689</c:v>
                </c:pt>
                <c:pt idx="2">
                  <c:v>4.3795620437956206E-2</c:v>
                </c:pt>
              </c:numCache>
            </c:numRef>
          </c:val>
          <c:extLst>
            <c:ext xmlns:c16="http://schemas.microsoft.com/office/drawing/2014/chart" uri="{C3380CC4-5D6E-409C-BE32-E72D297353CC}">
              <c16:uniqueId val="{00000006-7EDD-4155-B73C-B0E71EE91561}"/>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5085935359095413"/>
          <c:y val="0.34828594545688857"/>
          <c:w val="0.13638243447307111"/>
          <c:h val="0.38715199745316664"/>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b="1">
                <a:solidFill>
                  <a:sysClr val="windowText" lastClr="000000"/>
                </a:solidFill>
                <a:latin typeface="Arial" panose="020B0604020202020204" pitchFamily="34" charset="0"/>
                <a:cs typeface="Arial" panose="020B0604020202020204" pitchFamily="34" charset="0"/>
              </a:rPr>
              <a:t>9. Coñezo o sistema de bolsas/contratos para o alumnado de doutoramento</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Datos!$K$175</c:f>
              <c:strCache>
                <c:ptCount val="1"/>
                <c:pt idx="0">
                  <c:v>Pregunta 9. Coñezo o sistema de bolsas/contratos da etapa de formación para o alumnado de doutoramento</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2F07-4C6C-AEA6-C714F912CB46}"/>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2F07-4C6C-AEA6-C714F912CB46}"/>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2F07-4C6C-AEA6-C714F912CB46}"/>
              </c:ext>
            </c:extLst>
          </c:dPt>
          <c:dLbls>
            <c:numFmt formatCode="0.0%" sourceLinked="0"/>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Datos!$K$176:$K$178</c:f>
              <c:strCache>
                <c:ptCount val="3"/>
                <c:pt idx="0">
                  <c:v>Si</c:v>
                </c:pt>
                <c:pt idx="1">
                  <c:v>Non</c:v>
                </c:pt>
                <c:pt idx="2">
                  <c:v>N/A</c:v>
                </c:pt>
              </c:strCache>
            </c:strRef>
          </c:cat>
          <c:val>
            <c:numRef>
              <c:f>Datos!$L$176:$L$178</c:f>
              <c:numCache>
                <c:formatCode>0.0%</c:formatCode>
                <c:ptCount val="3"/>
                <c:pt idx="0">
                  <c:v>0.57664233576642332</c:v>
                </c:pt>
                <c:pt idx="1">
                  <c:v>0.38686131386861317</c:v>
                </c:pt>
                <c:pt idx="2">
                  <c:v>3.6496350364963501E-2</c:v>
                </c:pt>
              </c:numCache>
            </c:numRef>
          </c:val>
          <c:extLst>
            <c:ext xmlns:c16="http://schemas.microsoft.com/office/drawing/2014/chart" uri="{C3380CC4-5D6E-409C-BE32-E72D297353CC}">
              <c16:uniqueId val="{00000006-2F07-4C6C-AEA6-C714F912CB46}"/>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1787120363357426"/>
          <c:y val="0.34828594545688857"/>
          <c:w val="0.14508259993176159"/>
          <c:h val="0.36487579863662145"/>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gl-ES" sz="1400" b="1" i="0" baseline="0">
                <a:solidFill>
                  <a:sysClr val="windowText" lastClr="000000"/>
                </a:solidFill>
                <a:effectLst/>
                <a:latin typeface="Arial" panose="020B0604020202020204" pitchFamily="34" charset="0"/>
                <a:cs typeface="Arial" panose="020B0604020202020204" pitchFamily="34" charset="0"/>
              </a:rPr>
              <a:t>Idioma empregado</a:t>
            </a:r>
            <a:endParaRPr lang="gl-ES"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Datos!$G$153</c:f>
              <c:strCache>
                <c:ptCount val="1"/>
                <c:pt idx="0">
                  <c:v>Idioma empregado</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6FC5-441A-8672-6D68786017D4}"/>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6FC5-441A-8672-6D68786017D4}"/>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6FC5-441A-8672-6D68786017D4}"/>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Datos!$G$158:$G$160</c:f>
              <c:strCache>
                <c:ptCount val="3"/>
                <c:pt idx="0">
                  <c:v>Home</c:v>
                </c:pt>
                <c:pt idx="1">
                  <c:v>Muller</c:v>
                </c:pt>
                <c:pt idx="2">
                  <c:v>N/A</c:v>
                </c:pt>
              </c:strCache>
            </c:strRef>
          </c:cat>
          <c:val>
            <c:numRef>
              <c:f>Datos!$H$154:$H$156</c:f>
              <c:numCache>
                <c:formatCode>0.0%</c:formatCode>
                <c:ptCount val="3"/>
                <c:pt idx="0">
                  <c:v>0.86861313868613144</c:v>
                </c:pt>
                <c:pt idx="1">
                  <c:v>9.4890510948905105E-2</c:v>
                </c:pt>
                <c:pt idx="2">
                  <c:v>3.6496350364963501E-2</c:v>
                </c:pt>
              </c:numCache>
            </c:numRef>
          </c:val>
          <c:extLst>
            <c:ext xmlns:c16="http://schemas.microsoft.com/office/drawing/2014/chart" uri="{C3380CC4-5D6E-409C-BE32-E72D297353CC}">
              <c16:uniqueId val="{00000006-6FC5-441A-8672-6D68786017D4}"/>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1787120363357426"/>
          <c:y val="0.34828594545688857"/>
          <c:w val="0.14508259993176159"/>
          <c:h val="0.36487579863662145"/>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1">
          <a:lumMod val="75000"/>
        </a:schemeClr>
      </a:solidFill>
      <a:round/>
    </a:ln>
    <a:effectLst/>
  </c:spPr>
  <c:txPr>
    <a:bodyPr/>
    <a:lstStyle/>
    <a:p>
      <a:pPr>
        <a:defRPr/>
      </a:pPr>
      <a:endParaRPr lang="gl-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sz="1400" b="1" i="0" baseline="0">
                <a:solidFill>
                  <a:sysClr val="windowText" lastClr="000000"/>
                </a:solidFill>
                <a:effectLst/>
                <a:latin typeface="Arial" panose="020B0604020202020204" pitchFamily="34" charset="0"/>
                <a:cs typeface="Arial" panose="020B0604020202020204" pitchFamily="34" charset="0"/>
              </a:rPr>
              <a:t>Sexo</a:t>
            </a:r>
            <a:endParaRPr lang="gl-ES"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Datos!$G$157</c:f>
              <c:strCache>
                <c:ptCount val="1"/>
                <c:pt idx="0">
                  <c:v>Sexo</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FBF6-4BD1-BD83-DCB6DE738654}"/>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FBF6-4BD1-BD83-DCB6DE738654}"/>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FBF6-4BD1-BD83-DCB6DE738654}"/>
              </c:ext>
            </c:extLst>
          </c:dPt>
          <c:cat>
            <c:strRef>
              <c:f>Datos!$G$158:$G$160</c:f>
              <c:strCache>
                <c:ptCount val="3"/>
                <c:pt idx="0">
                  <c:v>Home</c:v>
                </c:pt>
                <c:pt idx="1">
                  <c:v>Muller</c:v>
                </c:pt>
                <c:pt idx="2">
                  <c:v>N/A</c:v>
                </c:pt>
              </c:strCache>
            </c:strRef>
          </c:cat>
          <c:val>
            <c:numRef>
              <c:f>Datos!$H$158:$H$160</c:f>
              <c:numCache>
                <c:formatCode>0.0%</c:formatCode>
                <c:ptCount val="3"/>
                <c:pt idx="0">
                  <c:v>0</c:v>
                </c:pt>
                <c:pt idx="1">
                  <c:v>0</c:v>
                </c:pt>
                <c:pt idx="2">
                  <c:v>0</c:v>
                </c:pt>
              </c:numCache>
            </c:numRef>
          </c:val>
          <c:extLst>
            <c:ext xmlns:c16="http://schemas.microsoft.com/office/drawing/2014/chart" uri="{C3380CC4-5D6E-409C-BE32-E72D297353CC}">
              <c16:uniqueId val="{00000006-FBF6-4BD1-BD83-DCB6DE738654}"/>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1787120363357426"/>
          <c:y val="0.34828594545688857"/>
          <c:w val="0.14508259993176159"/>
          <c:h val="0.36487579863662145"/>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1">
          <a:lumMod val="75000"/>
        </a:schemeClr>
      </a:solidFill>
      <a:round/>
    </a:ln>
    <a:effectLst/>
  </c:spPr>
  <c:txPr>
    <a:bodyPr/>
    <a:lstStyle/>
    <a:p>
      <a:pPr>
        <a:defRPr/>
      </a:pPr>
      <a:endParaRPr lang="gl-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gl-ES" sz="1400" b="1" i="0" baseline="0">
                <a:solidFill>
                  <a:sysClr val="windowText" lastClr="000000"/>
                </a:solidFill>
                <a:effectLst/>
                <a:latin typeface="Arial" panose="020B0604020202020204" pitchFamily="34" charset="0"/>
                <a:cs typeface="Arial" panose="020B0604020202020204" pitchFamily="34" charset="0"/>
              </a:rPr>
              <a:t>10. Coñezo o sistema de bolsas/contratos para os/as investigadores/as posdoutorais</a:t>
            </a:r>
            <a:endParaRPr lang="gl-ES"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Datos!$K$180</c:f>
              <c:strCache>
                <c:ptCount val="1"/>
                <c:pt idx="0">
                  <c:v>Pregunta 10. Coñezo o sistema de bolsas/contratos para os/as investigadores/as posdoutorais</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D06D-4622-9A56-9B1CA902D172}"/>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D06D-4622-9A56-9B1CA902D172}"/>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D06D-4622-9A56-9B1CA902D17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Datos!$K$181:$K$183</c:f>
              <c:strCache>
                <c:ptCount val="3"/>
                <c:pt idx="0">
                  <c:v>Si</c:v>
                </c:pt>
                <c:pt idx="1">
                  <c:v>Non</c:v>
                </c:pt>
                <c:pt idx="2">
                  <c:v>N/A</c:v>
                </c:pt>
              </c:strCache>
            </c:strRef>
          </c:cat>
          <c:val>
            <c:numRef>
              <c:f>Datos!$L$181:$L$183</c:f>
              <c:numCache>
                <c:formatCode>0.0%</c:formatCode>
                <c:ptCount val="3"/>
                <c:pt idx="0">
                  <c:v>0.29197080291970801</c:v>
                </c:pt>
                <c:pt idx="1">
                  <c:v>0.62773722627737227</c:v>
                </c:pt>
                <c:pt idx="2">
                  <c:v>8.0291970802919707E-2</c:v>
                </c:pt>
              </c:numCache>
            </c:numRef>
          </c:val>
          <c:extLst>
            <c:ext xmlns:c16="http://schemas.microsoft.com/office/drawing/2014/chart" uri="{C3380CC4-5D6E-409C-BE32-E72D297353CC}">
              <c16:uniqueId val="{00000006-D06D-4622-9A56-9B1CA902D172}"/>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5085935359095413"/>
          <c:y val="0.34828594545688857"/>
          <c:w val="0.13638243447307111"/>
          <c:h val="0.38715199745316664"/>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50000"/>
                  <a:lumOff val="50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chemeClr val="accent5">
          <a:lumMod val="75000"/>
        </a:schemeClr>
      </a:solidFill>
      <a:round/>
    </a:ln>
    <a:effectLst/>
  </c:spPr>
  <c:txPr>
    <a:bodyPr/>
    <a:lstStyle/>
    <a:p>
      <a:pPr>
        <a:defRPr/>
      </a:pPr>
      <a:endParaRPr lang="gl-E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hyperlink" Target="#Portada!A1"/><Relationship Id="rId13" Type="http://schemas.openxmlformats.org/officeDocument/2006/relationships/chart" Target="../charts/chart9.xml"/><Relationship Id="rId18" Type="http://schemas.openxmlformats.org/officeDocument/2006/relationships/chart" Target="../charts/chart14.xml"/><Relationship Id="rId3" Type="http://schemas.openxmlformats.org/officeDocument/2006/relationships/chart" Target="../charts/chart3.xml"/><Relationship Id="rId7" Type="http://schemas.openxmlformats.org/officeDocument/2006/relationships/image" Target="../media/image3.png"/><Relationship Id="rId12" Type="http://schemas.openxmlformats.org/officeDocument/2006/relationships/chart" Target="../charts/chart8.xml"/><Relationship Id="rId17" Type="http://schemas.openxmlformats.org/officeDocument/2006/relationships/chart" Target="../charts/chart13.xml"/><Relationship Id="rId2" Type="http://schemas.openxmlformats.org/officeDocument/2006/relationships/chart" Target="../charts/chart2.xml"/><Relationship Id="rId16" Type="http://schemas.openxmlformats.org/officeDocument/2006/relationships/chart" Target="../charts/chart12.xml"/><Relationship Id="rId20"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hyperlink" Target="#Desagregados!A1"/><Relationship Id="rId11" Type="http://schemas.openxmlformats.org/officeDocument/2006/relationships/chart" Target="../charts/chart7.xml"/><Relationship Id="rId5" Type="http://schemas.openxmlformats.org/officeDocument/2006/relationships/chart" Target="../charts/chart5.xml"/><Relationship Id="rId15" Type="http://schemas.openxmlformats.org/officeDocument/2006/relationships/chart" Target="../charts/chart11.xml"/><Relationship Id="rId10" Type="http://schemas.openxmlformats.org/officeDocument/2006/relationships/chart" Target="../charts/chart6.xml"/><Relationship Id="rId19" Type="http://schemas.openxmlformats.org/officeDocument/2006/relationships/chart" Target="../charts/chart15.xml"/><Relationship Id="rId4" Type="http://schemas.openxmlformats.org/officeDocument/2006/relationships/chart" Target="../charts/chart4.xml"/><Relationship Id="rId9" Type="http://schemas.openxmlformats.org/officeDocument/2006/relationships/image" Target="../media/image4.png"/><Relationship Id="rId14"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hyperlink" Target="#Desagregados!A1"/><Relationship Id="rId7" Type="http://schemas.openxmlformats.org/officeDocument/2006/relationships/chart" Target="../charts/chart19.xml"/><Relationship Id="rId2" Type="http://schemas.openxmlformats.org/officeDocument/2006/relationships/image" Target="../media/image4.png"/><Relationship Id="rId1" Type="http://schemas.openxmlformats.org/officeDocument/2006/relationships/hyperlink" Target="#Portada!A1"/><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xdr:from>
      <xdr:col>1</xdr:col>
      <xdr:colOff>151841</xdr:colOff>
      <xdr:row>2</xdr:row>
      <xdr:rowOff>17372</xdr:rowOff>
    </xdr:from>
    <xdr:to>
      <xdr:col>4</xdr:col>
      <xdr:colOff>537881</xdr:colOff>
      <xdr:row>4</xdr:row>
      <xdr:rowOff>87945</xdr:rowOff>
    </xdr:to>
    <xdr:pic>
      <xdr:nvPicPr>
        <xdr:cNvPr id="2" name="Imagen 3" descr="logo30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241" y="350747"/>
          <a:ext cx="2329140" cy="451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448236</xdr:colOff>
      <xdr:row>30</xdr:row>
      <xdr:rowOff>179293</xdr:rowOff>
    </xdr:from>
    <xdr:to>
      <xdr:col>4</xdr:col>
      <xdr:colOff>235324</xdr:colOff>
      <xdr:row>37</xdr:row>
      <xdr:rowOff>94015</xdr:rowOff>
    </xdr:to>
    <xdr:pic>
      <xdr:nvPicPr>
        <xdr:cNvPr id="3" name="Imagen 2"/>
        <xdr:cNvPicPr>
          <a:picLocks noChangeAspect="1"/>
        </xdr:cNvPicPr>
      </xdr:nvPicPr>
      <xdr:blipFill>
        <a:blip xmlns:r="http://schemas.openxmlformats.org/officeDocument/2006/relationships" r:embed="rId2"/>
        <a:stretch>
          <a:fillRect/>
        </a:stretch>
      </xdr:blipFill>
      <xdr:spPr>
        <a:xfrm>
          <a:off x="600636" y="8942293"/>
          <a:ext cx="1730188" cy="1248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xdr:colOff>
      <xdr:row>4</xdr:row>
      <xdr:rowOff>9525</xdr:rowOff>
    </xdr:from>
    <xdr:to>
      <xdr:col>7</xdr:col>
      <xdr:colOff>476249</xdr:colOff>
      <xdr:row>27</xdr:row>
      <xdr:rowOff>59531</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412750</xdr:colOff>
      <xdr:row>3</xdr:row>
      <xdr:rowOff>185208</xdr:rowOff>
    </xdr:from>
    <xdr:to>
      <xdr:col>18</xdr:col>
      <xdr:colOff>433917</xdr:colOff>
      <xdr:row>23</xdr:row>
      <xdr:rowOff>117739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14192</xdr:colOff>
      <xdr:row>3</xdr:row>
      <xdr:rowOff>189177</xdr:rowOff>
    </xdr:from>
    <xdr:to>
      <xdr:col>27</xdr:col>
      <xdr:colOff>582084</xdr:colOff>
      <xdr:row>24</xdr:row>
      <xdr:rowOff>46300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318719</xdr:colOff>
      <xdr:row>29</xdr:row>
      <xdr:rowOff>23809</xdr:rowOff>
    </xdr:from>
    <xdr:to>
      <xdr:col>22</xdr:col>
      <xdr:colOff>542395</xdr:colOff>
      <xdr:row>44</xdr:row>
      <xdr:rowOff>11906</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396630</xdr:colOff>
      <xdr:row>29</xdr:row>
      <xdr:rowOff>18521</xdr:rowOff>
    </xdr:from>
    <xdr:to>
      <xdr:col>30</xdr:col>
      <xdr:colOff>140229</xdr:colOff>
      <xdr:row>44</xdr:row>
      <xdr:rowOff>82021</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14</xdr:col>
      <xdr:colOff>52807</xdr:colOff>
      <xdr:row>1</xdr:row>
      <xdr:rowOff>87546</xdr:rowOff>
    </xdr:from>
    <xdr:to>
      <xdr:col>14</xdr:col>
      <xdr:colOff>340807</xdr:colOff>
      <xdr:row>1</xdr:row>
      <xdr:rowOff>375227</xdr:rowOff>
    </xdr:to>
    <xdr:pic>
      <xdr:nvPicPr>
        <xdr:cNvPr id="7" name="Imagen 6">
          <a:hlinkClick xmlns:r="http://schemas.openxmlformats.org/officeDocument/2006/relationships" r:id="rId6"/>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311357" y="201846"/>
          <a:ext cx="288000" cy="287681"/>
        </a:xfrm>
        <a:prstGeom prst="rect">
          <a:avLst/>
        </a:prstGeom>
      </xdr:spPr>
    </xdr:pic>
    <xdr:clientData/>
  </xdr:twoCellAnchor>
  <xdr:twoCellAnchor editAs="oneCell">
    <xdr:from>
      <xdr:col>14</xdr:col>
      <xdr:colOff>388559</xdr:colOff>
      <xdr:row>1</xdr:row>
      <xdr:rowOff>104257</xdr:rowOff>
    </xdr:from>
    <xdr:to>
      <xdr:col>14</xdr:col>
      <xdr:colOff>676559</xdr:colOff>
      <xdr:row>1</xdr:row>
      <xdr:rowOff>391938</xdr:rowOff>
    </xdr:to>
    <xdr:pic>
      <xdr:nvPicPr>
        <xdr:cNvPr id="8" name="Imagen 7">
          <a:hlinkClick xmlns:r="http://schemas.openxmlformats.org/officeDocument/2006/relationships" r:id="rId8"/>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647109" y="218557"/>
          <a:ext cx="288000" cy="287681"/>
        </a:xfrm>
        <a:prstGeom prst="rect">
          <a:avLst/>
        </a:prstGeom>
      </xdr:spPr>
    </xdr:pic>
    <xdr:clientData/>
  </xdr:twoCellAnchor>
  <xdr:twoCellAnchor>
    <xdr:from>
      <xdr:col>1</xdr:col>
      <xdr:colOff>178594</xdr:colOff>
      <xdr:row>46</xdr:row>
      <xdr:rowOff>119062</xdr:rowOff>
    </xdr:from>
    <xdr:to>
      <xdr:col>6</xdr:col>
      <xdr:colOff>666751</xdr:colOff>
      <xdr:row>62</xdr:row>
      <xdr:rowOff>142873</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107157</xdr:colOff>
      <xdr:row>28</xdr:row>
      <xdr:rowOff>107157</xdr:rowOff>
    </xdr:from>
    <xdr:to>
      <xdr:col>7</xdr:col>
      <xdr:colOff>188099</xdr:colOff>
      <xdr:row>45</xdr:row>
      <xdr:rowOff>113542</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710142</xdr:colOff>
      <xdr:row>29</xdr:row>
      <xdr:rowOff>10583</xdr:rowOff>
    </xdr:from>
    <xdr:to>
      <xdr:col>14</xdr:col>
      <xdr:colOff>571501</xdr:colOff>
      <xdr:row>44</xdr:row>
      <xdr:rowOff>34395</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235479</xdr:colOff>
      <xdr:row>46</xdr:row>
      <xdr:rowOff>116417</xdr:rowOff>
    </xdr:from>
    <xdr:to>
      <xdr:col>14</xdr:col>
      <xdr:colOff>238123</xdr:colOff>
      <xdr:row>62</xdr:row>
      <xdr:rowOff>95249</xdr:rowOff>
    </xdr:to>
    <xdr:graphicFrame macro="">
      <xdr:nvGraphicFramePr>
        <xdr:cNvPr id="12"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1365251</xdr:colOff>
      <xdr:row>63</xdr:row>
      <xdr:rowOff>127000</xdr:rowOff>
    </xdr:from>
    <xdr:to>
      <xdr:col>8</xdr:col>
      <xdr:colOff>449792</xdr:colOff>
      <xdr:row>79</xdr:row>
      <xdr:rowOff>142874</xdr:rowOff>
    </xdr:to>
    <xdr:graphicFrame macro="">
      <xdr:nvGraphicFramePr>
        <xdr:cNvPr id="13"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494770</xdr:colOff>
      <xdr:row>46</xdr:row>
      <xdr:rowOff>95250</xdr:rowOff>
    </xdr:from>
    <xdr:to>
      <xdr:col>21</xdr:col>
      <xdr:colOff>214312</xdr:colOff>
      <xdr:row>62</xdr:row>
      <xdr:rowOff>119062</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21</xdr:col>
      <xdr:colOff>428624</xdr:colOff>
      <xdr:row>46</xdr:row>
      <xdr:rowOff>92604</xdr:rowOff>
    </xdr:from>
    <xdr:to>
      <xdr:col>28</xdr:col>
      <xdr:colOff>309561</xdr:colOff>
      <xdr:row>62</xdr:row>
      <xdr:rowOff>142873</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28</xdr:col>
      <xdr:colOff>526521</xdr:colOff>
      <xdr:row>46</xdr:row>
      <xdr:rowOff>95250</xdr:rowOff>
    </xdr:from>
    <xdr:to>
      <xdr:col>34</xdr:col>
      <xdr:colOff>748771</xdr:colOff>
      <xdr:row>62</xdr:row>
      <xdr:rowOff>119062</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18521</xdr:colOff>
      <xdr:row>63</xdr:row>
      <xdr:rowOff>119061</xdr:rowOff>
    </xdr:from>
    <xdr:to>
      <xdr:col>15</xdr:col>
      <xdr:colOff>526521</xdr:colOff>
      <xdr:row>79</xdr:row>
      <xdr:rowOff>166686</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158751</xdr:colOff>
      <xdr:row>63</xdr:row>
      <xdr:rowOff>116417</xdr:rowOff>
    </xdr:from>
    <xdr:to>
      <xdr:col>22</xdr:col>
      <xdr:colOff>666751</xdr:colOff>
      <xdr:row>80</xdr:row>
      <xdr:rowOff>-1</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23</xdr:col>
      <xdr:colOff>156104</xdr:colOff>
      <xdr:row>63</xdr:row>
      <xdr:rowOff>134937</xdr:rowOff>
    </xdr:from>
    <xdr:to>
      <xdr:col>29</xdr:col>
      <xdr:colOff>664104</xdr:colOff>
      <xdr:row>79</xdr:row>
      <xdr:rowOff>95249</xdr:rowOff>
    </xdr:to>
    <xdr:graphicFrame macro="">
      <xdr:nvGraphicFramePr>
        <xdr:cNvPr id="19" name="Gráfico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153970</xdr:colOff>
      <xdr:row>3</xdr:row>
      <xdr:rowOff>60676</xdr:rowOff>
    </xdr:from>
    <xdr:to>
      <xdr:col>21</xdr:col>
      <xdr:colOff>441970</xdr:colOff>
      <xdr:row>3</xdr:row>
      <xdr:rowOff>351688</xdr:rowOff>
    </xdr:to>
    <xdr:pic>
      <xdr:nvPicPr>
        <xdr:cNvPr id="6" name="Imagen 5">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39788" y="441676"/>
          <a:ext cx="288000" cy="291012"/>
        </a:xfrm>
        <a:prstGeom prst="rect">
          <a:avLst/>
        </a:prstGeom>
      </xdr:spPr>
    </xdr:pic>
    <xdr:clientData/>
  </xdr:twoCellAnchor>
  <xdr:twoCellAnchor editAs="oneCell">
    <xdr:from>
      <xdr:col>22</xdr:col>
      <xdr:colOff>99203</xdr:colOff>
      <xdr:row>3</xdr:row>
      <xdr:rowOff>81805</xdr:rowOff>
    </xdr:from>
    <xdr:to>
      <xdr:col>22</xdr:col>
      <xdr:colOff>387203</xdr:colOff>
      <xdr:row>3</xdr:row>
      <xdr:rowOff>372817</xdr:rowOff>
    </xdr:to>
    <xdr:pic>
      <xdr:nvPicPr>
        <xdr:cNvPr id="7" name="Imagen 6">
          <a:hlinkClick xmlns:r="http://schemas.openxmlformats.org/officeDocument/2006/relationships" r:id="rId3"/>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10800000">
          <a:off x="15547021" y="462805"/>
          <a:ext cx="288000" cy="291012"/>
        </a:xfrm>
        <a:prstGeom prst="rect">
          <a:avLst/>
        </a:prstGeom>
      </xdr:spPr>
    </xdr:pic>
    <xdr:clientData/>
  </xdr:twoCellAnchor>
  <xdr:twoCellAnchor>
    <xdr:from>
      <xdr:col>24</xdr:col>
      <xdr:colOff>344199</xdr:colOff>
      <xdr:row>5</xdr:row>
      <xdr:rowOff>11906</xdr:rowOff>
    </xdr:from>
    <xdr:to>
      <xdr:col>47</xdr:col>
      <xdr:colOff>119062</xdr:colOff>
      <xdr:row>9</xdr:row>
      <xdr:rowOff>3940968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5</xdr:row>
      <xdr:rowOff>0</xdr:rowOff>
    </xdr:from>
    <xdr:to>
      <xdr:col>8</xdr:col>
      <xdr:colOff>3969</xdr:colOff>
      <xdr:row>9</xdr:row>
      <xdr:rowOff>3968749</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11906</xdr:colOff>
      <xdr:row>5</xdr:row>
      <xdr:rowOff>0</xdr:rowOff>
    </xdr:from>
    <xdr:to>
      <xdr:col>21</xdr:col>
      <xdr:colOff>428625</xdr:colOff>
      <xdr:row>9</xdr:row>
      <xdr:rowOff>3968749</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174624</xdr:colOff>
      <xdr:row>64</xdr:row>
      <xdr:rowOff>5555</xdr:rowOff>
    </xdr:from>
    <xdr:to>
      <xdr:col>40</xdr:col>
      <xdr:colOff>222250</xdr:colOff>
      <xdr:row>135</xdr:row>
      <xdr:rowOff>63500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923139</xdr:colOff>
      <xdr:row>1</xdr:row>
      <xdr:rowOff>97586</xdr:rowOff>
    </xdr:from>
    <xdr:to>
      <xdr:col>3</xdr:col>
      <xdr:colOff>246997</xdr:colOff>
      <xdr:row>1</xdr:row>
      <xdr:rowOff>387508</xdr:rowOff>
    </xdr:to>
    <xdr:pic>
      <xdr:nvPicPr>
        <xdr:cNvPr id="2" name="Imagen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37539" y="97586"/>
          <a:ext cx="288000" cy="2899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9"/>
  <sheetViews>
    <sheetView tabSelected="1" view="pageBreakPreview" zoomScale="90" zoomScaleNormal="85" zoomScaleSheetLayoutView="90" workbookViewId="0">
      <selection activeCell="F14" sqref="F14"/>
    </sheetView>
  </sheetViews>
  <sheetFormatPr baseColWidth="10" defaultColWidth="11.44140625" defaultRowHeight="24.9" customHeight="1"/>
  <cols>
    <col min="1" max="1" width="2.33203125" style="1" customWidth="1"/>
    <col min="2" max="10" width="9.6640625" style="1" customWidth="1"/>
    <col min="11" max="11" width="4" style="1" customWidth="1"/>
    <col min="12" max="16384" width="11.44140625" style="1"/>
  </cols>
  <sheetData>
    <row r="1" spans="1:35" ht="11.25" customHeight="1" thickBot="1">
      <c r="C1" s="2"/>
      <c r="D1" s="2"/>
      <c r="E1" s="2"/>
      <c r="F1" s="2"/>
      <c r="G1" s="2"/>
      <c r="H1" s="2"/>
      <c r="I1" s="2"/>
    </row>
    <row r="2" spans="1:35" ht="15" customHeight="1">
      <c r="B2" s="321"/>
      <c r="C2" s="322"/>
      <c r="D2" s="322"/>
      <c r="E2" s="322"/>
      <c r="F2" s="322"/>
      <c r="G2" s="322"/>
      <c r="H2" s="322"/>
      <c r="I2" s="322"/>
      <c r="J2" s="323"/>
      <c r="K2" s="11"/>
    </row>
    <row r="3" spans="1:35" ht="15" customHeight="1">
      <c r="A3" s="3"/>
      <c r="B3" s="324"/>
      <c r="C3" s="12"/>
      <c r="D3" s="12"/>
      <c r="E3" s="12"/>
      <c r="F3" s="12"/>
      <c r="G3" s="16"/>
      <c r="H3" s="16"/>
      <c r="I3" s="56" t="s">
        <v>3</v>
      </c>
      <c r="J3" s="325"/>
      <c r="K3" s="14"/>
      <c r="L3" s="3"/>
      <c r="M3" s="3"/>
      <c r="N3" s="3"/>
      <c r="O3" s="3"/>
      <c r="P3" s="3"/>
      <c r="Q3" s="3"/>
      <c r="R3" s="3"/>
      <c r="S3" s="3"/>
      <c r="T3" s="3"/>
      <c r="U3" s="3"/>
      <c r="W3" s="3"/>
      <c r="X3" s="3"/>
      <c r="Y3" s="3"/>
      <c r="Z3" s="3"/>
      <c r="AA3" s="3"/>
      <c r="AB3" s="3"/>
      <c r="AC3" s="4"/>
      <c r="AD3" s="4"/>
      <c r="AE3" s="4"/>
      <c r="AF3" s="4"/>
      <c r="AG3" s="4"/>
      <c r="AH3" s="4"/>
      <c r="AI3" s="4"/>
    </row>
    <row r="4" spans="1:35" ht="15" customHeight="1">
      <c r="A4" s="3"/>
      <c r="B4" s="324"/>
      <c r="C4" s="16"/>
      <c r="D4" s="12"/>
      <c r="E4" s="12"/>
      <c r="F4" s="12"/>
      <c r="G4" s="16"/>
      <c r="H4" s="16"/>
      <c r="I4" s="13"/>
      <c r="J4" s="326"/>
      <c r="K4" s="14"/>
      <c r="L4" s="3"/>
      <c r="M4" s="3"/>
      <c r="N4" s="3"/>
      <c r="O4" s="3"/>
      <c r="P4" s="3"/>
      <c r="Q4" s="3"/>
      <c r="R4" s="3"/>
      <c r="S4" s="3"/>
      <c r="T4" s="3"/>
      <c r="U4" s="3"/>
      <c r="V4" s="3"/>
      <c r="W4" s="3"/>
      <c r="X4" s="3"/>
      <c r="Y4" s="3"/>
      <c r="Z4" s="3"/>
      <c r="AA4" s="3"/>
      <c r="AB4" s="3"/>
      <c r="AC4" s="4"/>
      <c r="AD4" s="4"/>
      <c r="AE4" s="4"/>
      <c r="AF4" s="4"/>
      <c r="AG4" s="4"/>
      <c r="AH4" s="4"/>
      <c r="AI4" s="4"/>
    </row>
    <row r="5" spans="1:35" ht="15" customHeight="1">
      <c r="A5" s="3"/>
      <c r="B5" s="324"/>
      <c r="C5" s="12"/>
      <c r="D5" s="12"/>
      <c r="E5" s="12"/>
      <c r="F5" s="12"/>
      <c r="G5" s="12"/>
      <c r="H5" s="12"/>
      <c r="I5" s="12"/>
      <c r="J5" s="326"/>
      <c r="K5" s="14"/>
      <c r="L5" s="3"/>
      <c r="M5" s="3"/>
      <c r="N5" s="3"/>
      <c r="O5" s="3"/>
      <c r="P5" s="3"/>
      <c r="Q5" s="3"/>
      <c r="R5" s="3"/>
      <c r="S5" s="3"/>
      <c r="T5" s="3"/>
      <c r="U5" s="3"/>
      <c r="V5" s="3"/>
      <c r="W5" s="3"/>
      <c r="X5" s="3"/>
      <c r="Y5" s="3"/>
      <c r="Z5" s="3"/>
      <c r="AA5" s="3"/>
      <c r="AB5" s="3"/>
      <c r="AC5" s="4"/>
      <c r="AD5" s="4"/>
      <c r="AE5" s="4"/>
      <c r="AF5" s="4"/>
      <c r="AG5" s="4"/>
      <c r="AH5" s="5"/>
      <c r="AI5" s="4"/>
    </row>
    <row r="6" spans="1:35" ht="24.9" customHeight="1">
      <c r="A6" s="3"/>
      <c r="B6" s="324"/>
      <c r="C6" s="12"/>
      <c r="D6" s="27"/>
      <c r="E6" s="12"/>
      <c r="F6" s="27"/>
      <c r="G6" s="12"/>
      <c r="H6" s="12"/>
      <c r="I6" s="12"/>
      <c r="J6" s="326"/>
      <c r="K6" s="14"/>
      <c r="L6" s="3"/>
      <c r="M6" s="3"/>
      <c r="N6" s="3"/>
      <c r="O6" s="3"/>
      <c r="P6" s="3"/>
      <c r="Q6" s="3"/>
      <c r="R6" s="3"/>
      <c r="S6" s="3"/>
      <c r="T6" s="3"/>
      <c r="U6" s="3"/>
      <c r="V6" s="3"/>
      <c r="W6" s="3"/>
      <c r="X6" s="3"/>
      <c r="Y6" s="3"/>
      <c r="Z6" s="3"/>
      <c r="AA6" s="3"/>
      <c r="AB6" s="3"/>
      <c r="AC6" s="4"/>
      <c r="AD6" s="4"/>
      <c r="AE6" s="4"/>
      <c r="AF6" s="4"/>
      <c r="AG6" s="4"/>
      <c r="AH6" s="5"/>
      <c r="AI6" s="4"/>
    </row>
    <row r="7" spans="1:35" ht="24.9" customHeight="1">
      <c r="A7" s="6"/>
      <c r="B7" s="327"/>
      <c r="C7" s="15"/>
      <c r="D7" s="16"/>
      <c r="E7" s="15"/>
      <c r="F7" s="328" t="s">
        <v>249</v>
      </c>
      <c r="G7" s="15"/>
      <c r="H7" s="12"/>
      <c r="I7" s="12"/>
      <c r="J7" s="326"/>
      <c r="K7" s="14"/>
      <c r="L7" s="3"/>
      <c r="M7" s="3"/>
      <c r="N7" s="3"/>
      <c r="O7" s="3"/>
      <c r="P7" s="3"/>
      <c r="Q7" s="3"/>
      <c r="R7" s="3"/>
      <c r="S7" s="3"/>
      <c r="T7" s="3"/>
      <c r="U7" s="3"/>
      <c r="V7" s="3"/>
      <c r="W7" s="3"/>
      <c r="X7" s="3"/>
      <c r="Y7" s="3"/>
      <c r="Z7" s="3"/>
      <c r="AA7" s="3"/>
      <c r="AB7" s="3"/>
      <c r="AC7" s="4"/>
      <c r="AD7" s="4"/>
      <c r="AE7" s="4"/>
      <c r="AF7" s="4"/>
      <c r="AG7" s="4"/>
      <c r="AH7" s="4"/>
      <c r="AI7" s="4"/>
    </row>
    <row r="8" spans="1:35" ht="24.9" customHeight="1">
      <c r="A8" s="6"/>
      <c r="B8" s="329"/>
      <c r="C8" s="27"/>
      <c r="D8" s="27"/>
      <c r="E8" s="27"/>
      <c r="F8" s="330"/>
      <c r="G8" s="27"/>
      <c r="H8" s="27"/>
      <c r="I8" s="27"/>
      <c r="J8" s="331"/>
      <c r="K8" s="14"/>
      <c r="L8" s="3"/>
      <c r="M8" s="3"/>
      <c r="N8" s="3"/>
      <c r="O8" s="3"/>
      <c r="P8" s="3"/>
      <c r="Q8" s="3"/>
      <c r="R8" s="3"/>
      <c r="S8" s="3"/>
      <c r="T8" s="3"/>
      <c r="U8" s="3"/>
      <c r="V8" s="3"/>
      <c r="W8" s="3"/>
      <c r="X8" s="3"/>
      <c r="Y8" s="3"/>
      <c r="Z8" s="3"/>
      <c r="AA8" s="3"/>
      <c r="AB8" s="3"/>
      <c r="AC8" s="4"/>
      <c r="AD8" s="4"/>
      <c r="AE8" s="4"/>
      <c r="AF8" s="4"/>
      <c r="AG8" s="4"/>
      <c r="AH8" s="4"/>
      <c r="AI8" s="4"/>
    </row>
    <row r="9" spans="1:35" ht="24.9" customHeight="1">
      <c r="A9" s="6"/>
      <c r="B9" s="327"/>
      <c r="C9" s="27"/>
      <c r="D9" s="27"/>
      <c r="E9" s="27"/>
      <c r="F9" s="328" t="s">
        <v>250</v>
      </c>
      <c r="G9" s="332"/>
      <c r="H9" s="27"/>
      <c r="I9" s="27"/>
      <c r="J9" s="326"/>
      <c r="K9" s="14"/>
      <c r="L9" s="3"/>
      <c r="M9" s="3"/>
      <c r="N9" s="3"/>
      <c r="O9" s="3"/>
      <c r="P9" s="3"/>
      <c r="Q9" s="3"/>
      <c r="R9" s="3"/>
      <c r="S9" s="3"/>
      <c r="T9" s="3"/>
      <c r="U9" s="3"/>
      <c r="V9" s="3"/>
      <c r="W9" s="3"/>
      <c r="X9" s="3"/>
      <c r="Y9" s="3"/>
      <c r="Z9" s="3"/>
      <c r="AA9" s="3"/>
      <c r="AB9" s="3"/>
      <c r="AC9" s="4"/>
      <c r="AD9" s="4"/>
      <c r="AE9" s="4"/>
      <c r="AF9" s="4"/>
      <c r="AG9" s="4"/>
      <c r="AH9" s="4"/>
      <c r="AI9" s="4"/>
    </row>
    <row r="10" spans="1:35" ht="24.9" customHeight="1">
      <c r="A10" s="6"/>
      <c r="B10" s="327"/>
      <c r="C10" s="27"/>
      <c r="D10" s="27"/>
      <c r="E10" s="27"/>
      <c r="F10" s="27"/>
      <c r="G10" s="27"/>
      <c r="H10" s="27"/>
      <c r="I10" s="27"/>
      <c r="J10" s="326"/>
      <c r="K10" s="14"/>
      <c r="L10" s="3"/>
      <c r="M10" s="3"/>
      <c r="N10" s="3"/>
      <c r="O10" s="3"/>
      <c r="P10" s="3"/>
      <c r="Q10" s="3"/>
      <c r="R10" s="3"/>
      <c r="S10" s="3"/>
      <c r="T10" s="3"/>
      <c r="U10" s="3"/>
      <c r="V10" s="3"/>
      <c r="W10" s="3"/>
      <c r="X10" s="3"/>
      <c r="Y10" s="3"/>
      <c r="Z10" s="3"/>
      <c r="AA10" s="3"/>
      <c r="AB10" s="3"/>
      <c r="AC10" s="4"/>
      <c r="AD10" s="4"/>
      <c r="AE10" s="4"/>
      <c r="AF10" s="4"/>
      <c r="AG10" s="4"/>
      <c r="AH10" s="4"/>
      <c r="AI10" s="4"/>
    </row>
    <row r="11" spans="1:35" ht="24.9" customHeight="1">
      <c r="A11" s="6"/>
      <c r="B11" s="327"/>
      <c r="C11" s="15"/>
      <c r="D11" s="15"/>
      <c r="E11" s="15"/>
      <c r="F11" s="333" t="s">
        <v>251</v>
      </c>
      <c r="G11" s="15"/>
      <c r="H11" s="12"/>
      <c r="I11" s="12"/>
      <c r="J11" s="326"/>
      <c r="K11" s="14"/>
      <c r="L11" s="3"/>
      <c r="M11" s="3"/>
      <c r="N11" s="3"/>
      <c r="O11" s="3"/>
      <c r="P11" s="3"/>
      <c r="Q11" s="3"/>
      <c r="R11" s="3"/>
      <c r="S11" s="3"/>
      <c r="T11" s="3"/>
      <c r="U11" s="3"/>
      <c r="V11" s="3"/>
      <c r="W11" s="3"/>
      <c r="X11" s="3"/>
      <c r="Y11" s="3"/>
      <c r="Z11" s="3"/>
      <c r="AA11" s="3"/>
      <c r="AB11" s="3"/>
      <c r="AC11" s="4"/>
      <c r="AD11" s="4"/>
      <c r="AE11" s="4"/>
      <c r="AF11" s="4"/>
      <c r="AG11" s="4"/>
      <c r="AH11" s="4"/>
      <c r="AI11" s="4"/>
    </row>
    <row r="12" spans="1:35" ht="24.9" customHeight="1">
      <c r="A12" s="6"/>
      <c r="B12" s="327"/>
      <c r="C12" s="334"/>
      <c r="D12" s="335"/>
      <c r="E12" s="15"/>
      <c r="F12" s="336" t="s">
        <v>252</v>
      </c>
      <c r="G12" s="15"/>
      <c r="H12" s="12"/>
      <c r="I12" s="12"/>
      <c r="J12" s="326"/>
      <c r="K12" s="14"/>
      <c r="L12" s="3"/>
      <c r="M12" s="3"/>
      <c r="N12" s="3"/>
      <c r="O12" s="3"/>
      <c r="P12" s="3"/>
      <c r="Q12" s="3"/>
      <c r="R12" s="3"/>
      <c r="S12" s="3"/>
      <c r="T12" s="3"/>
      <c r="U12" s="3"/>
      <c r="V12" s="3"/>
      <c r="W12" s="3"/>
      <c r="X12" s="3"/>
      <c r="Y12" s="3"/>
      <c r="Z12" s="3"/>
      <c r="AA12" s="3"/>
      <c r="AB12" s="3"/>
      <c r="AC12" s="4"/>
      <c r="AD12" s="4"/>
      <c r="AE12" s="4"/>
      <c r="AF12" s="4"/>
      <c r="AG12" s="4"/>
      <c r="AH12" s="4"/>
      <c r="AI12" s="4"/>
    </row>
    <row r="13" spans="1:35" ht="24.9" customHeight="1">
      <c r="A13" s="6"/>
      <c r="B13" s="327"/>
      <c r="C13" s="335"/>
      <c r="D13" s="335"/>
      <c r="E13" s="15"/>
      <c r="F13" s="27"/>
      <c r="G13" s="15"/>
      <c r="H13" s="12"/>
      <c r="I13" s="12"/>
      <c r="J13" s="326"/>
      <c r="K13" s="14"/>
      <c r="L13" s="3"/>
      <c r="M13" s="3"/>
      <c r="N13" s="3"/>
      <c r="O13" s="3"/>
      <c r="P13" s="3"/>
      <c r="Q13" s="3"/>
      <c r="R13" s="3"/>
      <c r="S13" s="3"/>
      <c r="T13" s="3"/>
      <c r="U13" s="3"/>
      <c r="V13" s="3"/>
      <c r="W13" s="3"/>
      <c r="X13" s="3"/>
      <c r="Y13" s="3"/>
      <c r="Z13" s="3"/>
      <c r="AA13" s="3"/>
      <c r="AB13" s="3"/>
      <c r="AC13" s="4"/>
      <c r="AD13" s="4"/>
      <c r="AE13" s="4"/>
      <c r="AF13" s="4"/>
      <c r="AG13" s="4"/>
      <c r="AH13" s="4"/>
      <c r="AI13" s="4"/>
    </row>
    <row r="14" spans="1:35" ht="24.9" customHeight="1">
      <c r="A14" s="6"/>
      <c r="B14" s="327"/>
      <c r="C14" s="334"/>
      <c r="D14" s="335"/>
      <c r="E14" s="48"/>
      <c r="F14" s="48"/>
      <c r="G14" s="48"/>
      <c r="H14" s="48"/>
      <c r="I14" s="48"/>
      <c r="J14" s="326"/>
      <c r="K14" s="14"/>
      <c r="L14" s="3"/>
      <c r="M14" s="3"/>
      <c r="N14" s="3"/>
      <c r="O14" s="3"/>
      <c r="P14" s="3"/>
      <c r="Q14" s="3"/>
      <c r="R14" s="3"/>
      <c r="S14" s="3"/>
      <c r="T14" s="3"/>
      <c r="U14" s="3"/>
      <c r="V14" s="3"/>
      <c r="W14" s="3"/>
      <c r="X14" s="3"/>
      <c r="Y14" s="3"/>
      <c r="Z14" s="3"/>
      <c r="AA14" s="3"/>
      <c r="AB14" s="3"/>
      <c r="AC14" s="4"/>
      <c r="AD14" s="4"/>
      <c r="AE14" s="4"/>
      <c r="AF14" s="4"/>
      <c r="AG14" s="4"/>
      <c r="AH14" s="4"/>
      <c r="AI14" s="4"/>
    </row>
    <row r="15" spans="1:35" ht="24.9" customHeight="1">
      <c r="A15" s="6"/>
      <c r="B15" s="337"/>
      <c r="J15" s="338"/>
      <c r="K15" s="14"/>
      <c r="L15" s="3"/>
      <c r="M15" s="3"/>
      <c r="N15" s="3"/>
      <c r="O15" s="3"/>
      <c r="P15" s="3"/>
      <c r="Q15" s="3"/>
      <c r="R15" s="3"/>
      <c r="S15" s="3"/>
      <c r="T15" s="3"/>
      <c r="U15" s="3"/>
      <c r="V15" s="3"/>
      <c r="W15" s="3"/>
      <c r="X15" s="3"/>
      <c r="Y15" s="3"/>
      <c r="Z15" s="3"/>
      <c r="AA15" s="3"/>
      <c r="AB15" s="3"/>
      <c r="AC15" s="4"/>
      <c r="AD15" s="4"/>
      <c r="AE15" s="4"/>
      <c r="AF15" s="4"/>
      <c r="AG15" s="4"/>
      <c r="AH15" s="4"/>
      <c r="AI15" s="4"/>
    </row>
    <row r="16" spans="1:35" ht="24.9" customHeight="1">
      <c r="A16" s="6"/>
      <c r="B16" s="337"/>
      <c r="C16" s="339"/>
      <c r="D16" s="339"/>
      <c r="E16" s="339"/>
      <c r="F16" s="340" t="s">
        <v>253</v>
      </c>
      <c r="G16" s="339"/>
      <c r="H16" s="339"/>
      <c r="I16" s="339"/>
      <c r="J16" s="338"/>
      <c r="K16" s="14"/>
      <c r="L16" s="3"/>
      <c r="M16" s="3"/>
      <c r="N16" s="3"/>
      <c r="O16" s="3"/>
      <c r="P16" s="3"/>
      <c r="Q16" s="3"/>
      <c r="R16" s="3"/>
      <c r="S16" s="3"/>
      <c r="T16" s="3"/>
      <c r="U16" s="3"/>
      <c r="V16" s="3"/>
      <c r="W16" s="3"/>
      <c r="X16" s="3"/>
      <c r="Y16" s="3"/>
      <c r="Z16" s="3"/>
      <c r="AA16" s="3"/>
      <c r="AB16" s="3"/>
      <c r="AC16" s="4"/>
      <c r="AD16" s="4"/>
      <c r="AE16" s="4"/>
      <c r="AF16" s="4"/>
      <c r="AG16" s="4"/>
      <c r="AH16" s="4"/>
      <c r="AI16" s="4"/>
    </row>
    <row r="17" spans="1:35" ht="24.9" customHeight="1">
      <c r="A17" s="6"/>
      <c r="B17" s="337"/>
      <c r="C17" s="339"/>
      <c r="D17" s="339"/>
      <c r="E17" s="339"/>
      <c r="F17" s="339"/>
      <c r="G17" s="339"/>
      <c r="H17" s="339"/>
      <c r="I17" s="339"/>
      <c r="J17" s="338"/>
      <c r="K17" s="14"/>
      <c r="L17" s="3"/>
      <c r="M17" s="3"/>
      <c r="N17" s="3"/>
      <c r="O17" s="3"/>
      <c r="P17" s="3"/>
      <c r="Q17" s="3"/>
      <c r="R17" s="3"/>
      <c r="S17" s="3"/>
      <c r="T17" s="3"/>
      <c r="U17" s="3"/>
      <c r="V17" s="3"/>
      <c r="W17" s="3"/>
      <c r="X17" s="3"/>
      <c r="Y17" s="3"/>
      <c r="Z17" s="3"/>
      <c r="AA17" s="3"/>
      <c r="AB17" s="3"/>
      <c r="AC17" s="4"/>
      <c r="AD17" s="4"/>
      <c r="AE17" s="4"/>
      <c r="AF17" s="4"/>
      <c r="AG17" s="4"/>
      <c r="AH17" s="4"/>
      <c r="AI17" s="4"/>
    </row>
    <row r="18" spans="1:35" ht="24.9" customHeight="1">
      <c r="A18" s="6"/>
      <c r="B18" s="337"/>
      <c r="D18" s="341"/>
      <c r="E18" s="341"/>
      <c r="F18" s="342" t="s">
        <v>254</v>
      </c>
      <c r="G18" s="341"/>
      <c r="H18" s="341"/>
      <c r="I18" s="341"/>
      <c r="J18" s="338"/>
      <c r="K18" s="14"/>
      <c r="L18" s="3"/>
      <c r="M18" s="3"/>
      <c r="N18" s="3"/>
      <c r="O18" s="3"/>
      <c r="P18" s="3"/>
      <c r="Q18" s="3"/>
      <c r="R18" s="3"/>
      <c r="S18" s="3"/>
      <c r="T18" s="3"/>
      <c r="U18" s="3"/>
      <c r="V18" s="3"/>
      <c r="W18" s="3"/>
      <c r="X18" s="3"/>
      <c r="Y18" s="3"/>
      <c r="Z18" s="3"/>
      <c r="AA18" s="3"/>
      <c r="AB18" s="3"/>
      <c r="AC18" s="4"/>
      <c r="AD18" s="4"/>
      <c r="AE18" s="4"/>
      <c r="AF18" s="4"/>
      <c r="AG18" s="4"/>
      <c r="AH18" s="4"/>
      <c r="AI18" s="4"/>
    </row>
    <row r="19" spans="1:35" ht="24.9" customHeight="1">
      <c r="A19" s="6"/>
      <c r="B19" s="337"/>
      <c r="C19" s="343"/>
      <c r="D19" s="344"/>
      <c r="E19" s="344"/>
      <c r="F19" s="344" t="s">
        <v>259</v>
      </c>
      <c r="G19" s="344"/>
      <c r="H19" s="344"/>
      <c r="I19" s="344"/>
      <c r="J19" s="338"/>
      <c r="K19" s="14"/>
      <c r="L19" s="3"/>
      <c r="M19" s="3"/>
      <c r="N19" s="3"/>
      <c r="O19" s="57"/>
      <c r="P19" s="3"/>
      <c r="Q19" s="3"/>
      <c r="R19" s="3"/>
      <c r="S19" s="3"/>
      <c r="T19" s="3"/>
      <c r="U19" s="3"/>
      <c r="V19" s="3"/>
      <c r="W19" s="3"/>
      <c r="X19" s="3"/>
      <c r="Y19" s="3"/>
      <c r="Z19" s="3"/>
      <c r="AA19" s="3"/>
      <c r="AB19" s="3"/>
      <c r="AC19" s="4"/>
      <c r="AD19" s="4"/>
      <c r="AE19" s="4"/>
      <c r="AF19" s="4"/>
      <c r="AG19" s="4"/>
      <c r="AH19" s="4"/>
      <c r="AI19" s="4"/>
    </row>
    <row r="20" spans="1:35" ht="24.9" customHeight="1">
      <c r="A20" s="6"/>
      <c r="B20" s="337"/>
      <c r="C20" s="345"/>
      <c r="D20" s="346"/>
      <c r="E20" s="346"/>
      <c r="F20" s="27"/>
      <c r="G20" s="346"/>
      <c r="H20" s="346"/>
      <c r="I20" s="346"/>
      <c r="J20" s="338"/>
      <c r="K20" s="14"/>
      <c r="L20" s="3"/>
      <c r="M20" s="3"/>
      <c r="N20" s="3"/>
      <c r="O20" s="3"/>
      <c r="P20" s="3"/>
      <c r="Q20" s="3"/>
      <c r="R20" s="3"/>
      <c r="S20" s="3"/>
      <c r="T20" s="3"/>
      <c r="U20" s="3"/>
      <c r="V20" s="3"/>
      <c r="W20" s="3"/>
      <c r="X20" s="3"/>
      <c r="Y20" s="3"/>
      <c r="Z20" s="3"/>
      <c r="AA20" s="3"/>
      <c r="AB20" s="3"/>
      <c r="AC20" s="4"/>
      <c r="AD20" s="4"/>
      <c r="AE20" s="4"/>
      <c r="AF20" s="4"/>
      <c r="AG20" s="4"/>
      <c r="AH20" s="4"/>
      <c r="AI20" s="4"/>
    </row>
    <row r="21" spans="1:35" ht="24.9" customHeight="1">
      <c r="A21" s="6"/>
      <c r="B21" s="337"/>
      <c r="C21" s="334"/>
      <c r="D21" s="335"/>
      <c r="E21" s="48"/>
      <c r="F21" s="347" t="s">
        <v>255</v>
      </c>
      <c r="G21" s="48"/>
      <c r="H21" s="48"/>
      <c r="I21" s="48"/>
      <c r="J21" s="338"/>
      <c r="K21" s="14"/>
      <c r="L21" s="3"/>
      <c r="M21" s="3"/>
      <c r="N21" s="3"/>
      <c r="O21" s="3"/>
      <c r="P21" s="3"/>
      <c r="Q21" s="3"/>
      <c r="R21" s="3"/>
      <c r="S21" s="3"/>
      <c r="T21" s="3"/>
      <c r="U21" s="3"/>
      <c r="V21" s="3"/>
      <c r="W21" s="3"/>
      <c r="X21" s="3"/>
      <c r="Y21" s="3"/>
      <c r="Z21" s="3"/>
      <c r="AA21" s="3"/>
      <c r="AB21" s="3"/>
      <c r="AC21" s="4"/>
      <c r="AD21" s="4"/>
      <c r="AE21" s="4"/>
      <c r="AF21" s="4"/>
      <c r="AG21" s="4"/>
      <c r="AH21" s="4"/>
      <c r="AI21" s="4"/>
    </row>
    <row r="22" spans="1:35" ht="24.9" customHeight="1">
      <c r="A22" s="3"/>
      <c r="B22" s="348"/>
      <c r="C22" s="334"/>
      <c r="D22" s="335"/>
      <c r="E22" s="48"/>
      <c r="F22" s="349" t="s">
        <v>321</v>
      </c>
      <c r="G22" s="48"/>
      <c r="H22" s="48"/>
      <c r="I22" s="48"/>
      <c r="J22" s="338"/>
      <c r="K22" s="14"/>
      <c r="L22" s="3"/>
      <c r="M22" s="3"/>
      <c r="N22" s="3"/>
      <c r="O22" s="3"/>
      <c r="P22" s="3"/>
      <c r="Q22" s="3"/>
      <c r="R22" s="3"/>
      <c r="S22" s="3"/>
      <c r="T22" s="3"/>
      <c r="U22" s="3"/>
      <c r="V22" s="3"/>
      <c r="W22" s="3"/>
      <c r="X22" s="3"/>
      <c r="Y22" s="3"/>
      <c r="Z22" s="3"/>
      <c r="AA22" s="3"/>
      <c r="AB22" s="3"/>
      <c r="AC22" s="4"/>
      <c r="AD22" s="4"/>
      <c r="AE22" s="4"/>
      <c r="AF22" s="4"/>
      <c r="AG22" s="4"/>
      <c r="AH22" s="4"/>
      <c r="AI22" s="4"/>
    </row>
    <row r="23" spans="1:35" ht="24.9" customHeight="1">
      <c r="A23" s="3"/>
      <c r="B23" s="348"/>
      <c r="C23" s="27"/>
      <c r="D23" s="27"/>
      <c r="E23" s="27"/>
      <c r="F23" s="27"/>
      <c r="G23" s="27"/>
      <c r="H23" s="27"/>
      <c r="I23" s="27"/>
      <c r="J23" s="338"/>
      <c r="K23" s="14"/>
      <c r="L23" s="3"/>
      <c r="M23" s="3"/>
      <c r="N23" s="3"/>
      <c r="O23" s="3"/>
      <c r="P23" s="3"/>
      <c r="Q23" s="3"/>
      <c r="R23" s="3"/>
      <c r="S23" s="3"/>
      <c r="T23" s="3"/>
      <c r="U23" s="3"/>
      <c r="V23" s="3"/>
      <c r="W23" s="3"/>
      <c r="X23" s="3"/>
      <c r="Y23" s="3"/>
      <c r="Z23" s="3"/>
      <c r="AA23" s="3"/>
      <c r="AB23" s="3"/>
      <c r="AC23" s="4"/>
      <c r="AD23" s="4"/>
      <c r="AE23" s="4"/>
      <c r="AF23" s="4"/>
      <c r="AG23" s="4"/>
      <c r="AH23" s="4"/>
      <c r="AI23" s="4"/>
    </row>
    <row r="24" spans="1:35" ht="24.9" customHeight="1">
      <c r="A24" s="3"/>
      <c r="B24" s="348"/>
      <c r="C24" s="17"/>
      <c r="D24" s="335"/>
      <c r="E24" s="48"/>
      <c r="F24" s="48"/>
      <c r="G24" s="48"/>
      <c r="H24" s="48"/>
      <c r="I24" s="48"/>
      <c r="J24" s="338"/>
      <c r="K24" s="14"/>
      <c r="L24" s="3"/>
      <c r="M24" s="3"/>
      <c r="N24" s="3"/>
      <c r="O24" s="3"/>
      <c r="P24" s="3"/>
      <c r="Q24" s="3"/>
      <c r="R24" s="3"/>
      <c r="S24" s="3"/>
      <c r="T24" s="3"/>
      <c r="U24" s="3"/>
      <c r="V24" s="3"/>
      <c r="W24" s="3"/>
      <c r="X24" s="3"/>
      <c r="Y24" s="3"/>
      <c r="Z24" s="3"/>
      <c r="AA24" s="3"/>
      <c r="AB24" s="3"/>
      <c r="AC24" s="4"/>
      <c r="AD24" s="4"/>
      <c r="AE24" s="4"/>
      <c r="AF24" s="4"/>
      <c r="AG24" s="4"/>
      <c r="AH24" s="4"/>
      <c r="AI24" s="4"/>
    </row>
    <row r="25" spans="1:35" ht="24.9" customHeight="1">
      <c r="A25" s="3"/>
      <c r="B25" s="348"/>
      <c r="C25" s="479"/>
      <c r="D25" s="479"/>
      <c r="E25" s="479"/>
      <c r="F25" s="479"/>
      <c r="G25" s="48"/>
      <c r="H25" s="48"/>
      <c r="I25" s="48"/>
      <c r="J25" s="338"/>
      <c r="K25" s="14"/>
      <c r="L25" s="3"/>
      <c r="M25" s="3"/>
      <c r="N25" s="3"/>
      <c r="O25" s="3"/>
      <c r="P25" s="3"/>
      <c r="Q25" s="3"/>
      <c r="R25" s="3"/>
      <c r="S25" s="3"/>
      <c r="T25" s="3"/>
      <c r="U25" s="3"/>
      <c r="V25" s="3"/>
      <c r="W25" s="3"/>
      <c r="X25" s="3"/>
      <c r="Y25" s="3"/>
      <c r="Z25" s="3"/>
      <c r="AA25" s="3"/>
      <c r="AB25" s="3"/>
      <c r="AC25" s="4"/>
      <c r="AD25" s="4"/>
      <c r="AE25" s="4"/>
      <c r="AF25" s="4"/>
      <c r="AG25" s="4"/>
      <c r="AH25" s="4"/>
      <c r="AI25" s="4"/>
    </row>
    <row r="26" spans="1:35" ht="24.9" customHeight="1">
      <c r="A26" s="3"/>
      <c r="B26" s="348"/>
      <c r="C26" s="334"/>
      <c r="D26" s="335"/>
      <c r="E26" s="48"/>
      <c r="F26" s="48"/>
      <c r="G26" s="48"/>
      <c r="H26" s="48"/>
      <c r="I26" s="48"/>
      <c r="J26" s="338"/>
      <c r="K26" s="14"/>
      <c r="L26" s="3"/>
      <c r="M26" s="3"/>
      <c r="N26" s="3"/>
      <c r="O26" s="3"/>
      <c r="P26" s="3"/>
      <c r="Q26" s="3"/>
      <c r="R26" s="3"/>
      <c r="S26" s="3"/>
      <c r="T26" s="3"/>
      <c r="U26" s="3"/>
      <c r="V26" s="3"/>
      <c r="W26" s="3"/>
      <c r="X26" s="3"/>
      <c r="Y26" s="3"/>
      <c r="Z26" s="3"/>
      <c r="AA26" s="3"/>
      <c r="AB26" s="3"/>
      <c r="AC26" s="4"/>
      <c r="AD26" s="4"/>
      <c r="AE26" s="4"/>
      <c r="AF26" s="4"/>
      <c r="AG26" s="4"/>
      <c r="AH26" s="4"/>
      <c r="AI26" s="4"/>
    </row>
    <row r="27" spans="1:35" ht="24.9" customHeight="1">
      <c r="A27" s="3"/>
      <c r="B27" s="348"/>
      <c r="C27" s="19"/>
      <c r="D27" s="335"/>
      <c r="E27" s="48"/>
      <c r="F27" s="48"/>
      <c r="G27" s="48"/>
      <c r="H27" s="48"/>
      <c r="I27" s="48"/>
      <c r="J27" s="338"/>
      <c r="K27" s="14"/>
      <c r="L27" s="3"/>
      <c r="M27" s="3"/>
      <c r="N27" s="3"/>
      <c r="O27" s="3"/>
      <c r="P27" s="3"/>
      <c r="Q27" s="3"/>
      <c r="R27" s="3"/>
      <c r="S27" s="3"/>
      <c r="T27" s="3"/>
      <c r="U27" s="3"/>
      <c r="V27" s="3"/>
      <c r="W27" s="3"/>
      <c r="X27" s="3"/>
      <c r="Y27" s="3"/>
      <c r="Z27" s="3"/>
      <c r="AA27" s="3"/>
      <c r="AB27" s="3"/>
      <c r="AC27" s="4"/>
      <c r="AD27" s="4"/>
      <c r="AE27" s="4"/>
      <c r="AF27" s="4"/>
      <c r="AG27" s="4"/>
      <c r="AH27" s="4"/>
      <c r="AI27" s="4"/>
    </row>
    <row r="28" spans="1:35" ht="24.9" customHeight="1">
      <c r="A28" s="3"/>
      <c r="B28" s="348"/>
      <c r="C28" s="479"/>
      <c r="D28" s="479"/>
      <c r="E28" s="479"/>
      <c r="F28" s="479"/>
      <c r="G28" s="48"/>
      <c r="H28" s="48"/>
      <c r="I28" s="48"/>
      <c r="J28" s="338"/>
      <c r="K28" s="14"/>
      <c r="L28" s="3"/>
      <c r="M28" s="3"/>
      <c r="N28" s="3"/>
      <c r="O28" s="3"/>
      <c r="P28" s="3"/>
      <c r="Q28" s="3"/>
      <c r="R28" s="3"/>
      <c r="S28" s="3"/>
      <c r="T28" s="3"/>
      <c r="U28" s="3"/>
      <c r="V28" s="3"/>
      <c r="W28" s="3"/>
      <c r="X28" s="3"/>
      <c r="Y28" s="3"/>
      <c r="Z28" s="3"/>
      <c r="AA28" s="3"/>
      <c r="AB28" s="3"/>
      <c r="AC28" s="4"/>
      <c r="AD28" s="4"/>
      <c r="AE28" s="4"/>
      <c r="AF28" s="4"/>
      <c r="AG28" s="4"/>
      <c r="AH28" s="4"/>
      <c r="AI28" s="4"/>
    </row>
    <row r="29" spans="1:35" ht="24.9" customHeight="1">
      <c r="A29" s="3"/>
      <c r="B29" s="348"/>
      <c r="C29" s="334"/>
      <c r="D29" s="335"/>
      <c r="E29" s="48"/>
      <c r="F29" s="27"/>
      <c r="H29" s="48"/>
      <c r="I29" s="350" t="s">
        <v>256</v>
      </c>
      <c r="J29" s="338"/>
      <c r="K29" s="14"/>
      <c r="L29" s="3"/>
      <c r="M29" s="3"/>
      <c r="N29" s="3"/>
      <c r="O29" s="3"/>
      <c r="P29" s="3"/>
      <c r="Q29" s="3"/>
      <c r="R29" s="3"/>
      <c r="S29" s="3"/>
      <c r="T29" s="3"/>
      <c r="U29" s="3"/>
      <c r="V29" s="3"/>
      <c r="W29" s="3"/>
      <c r="X29" s="3"/>
      <c r="Y29" s="3"/>
      <c r="Z29" s="3"/>
      <c r="AA29" s="3"/>
      <c r="AB29" s="3"/>
      <c r="AC29" s="4"/>
      <c r="AD29" s="4"/>
      <c r="AE29" s="4"/>
      <c r="AF29" s="4"/>
      <c r="AG29" s="4"/>
      <c r="AH29" s="4"/>
      <c r="AI29" s="4"/>
    </row>
    <row r="30" spans="1:35" ht="24.9" customHeight="1">
      <c r="A30" s="3"/>
      <c r="B30" s="348"/>
      <c r="C30" s="27"/>
      <c r="D30" s="27"/>
      <c r="E30" s="48"/>
      <c r="F30" s="48"/>
      <c r="H30" s="48"/>
      <c r="I30" s="351" t="s">
        <v>257</v>
      </c>
      <c r="J30" s="338"/>
      <c r="K30" s="14"/>
      <c r="L30" s="3"/>
      <c r="M30" s="3"/>
      <c r="N30" s="3"/>
      <c r="O30" s="3"/>
      <c r="P30" s="3"/>
      <c r="Q30" s="3"/>
      <c r="R30" s="3"/>
      <c r="S30" s="3"/>
      <c r="T30" s="3"/>
      <c r="U30" s="3"/>
      <c r="V30" s="3"/>
      <c r="W30" s="3"/>
      <c r="X30" s="3"/>
      <c r="Y30" s="3"/>
      <c r="Z30" s="3"/>
      <c r="AA30" s="3"/>
      <c r="AB30" s="3"/>
      <c r="AC30" s="4"/>
      <c r="AD30" s="4"/>
      <c r="AE30" s="4"/>
      <c r="AF30" s="4"/>
      <c r="AG30" s="4"/>
      <c r="AH30" s="4"/>
      <c r="AI30" s="4"/>
    </row>
    <row r="31" spans="1:35" ht="15" customHeight="1">
      <c r="A31" s="3"/>
      <c r="B31" s="348"/>
      <c r="C31" s="19"/>
      <c r="D31" s="17"/>
      <c r="E31" s="48"/>
      <c r="F31" s="48"/>
      <c r="G31" s="48"/>
      <c r="H31" s="48"/>
      <c r="I31" s="48"/>
      <c r="J31" s="338"/>
      <c r="K31" s="14"/>
      <c r="L31" s="3"/>
      <c r="M31" s="3"/>
      <c r="N31" s="3"/>
      <c r="O31" s="3"/>
      <c r="P31" s="3"/>
      <c r="Q31" s="3"/>
      <c r="R31" s="3"/>
      <c r="S31" s="3"/>
      <c r="T31" s="3"/>
      <c r="U31" s="3"/>
      <c r="V31" s="3"/>
      <c r="W31" s="3"/>
      <c r="X31" s="3"/>
      <c r="Y31" s="3"/>
      <c r="Z31" s="3"/>
      <c r="AA31" s="3"/>
      <c r="AB31" s="3"/>
      <c r="AC31" s="4"/>
      <c r="AD31" s="4"/>
      <c r="AE31" s="4"/>
      <c r="AF31" s="4"/>
      <c r="AG31" s="4"/>
      <c r="AH31" s="4"/>
      <c r="AI31" s="4"/>
    </row>
    <row r="32" spans="1:35" ht="15" customHeight="1">
      <c r="A32" s="3"/>
      <c r="B32" s="348"/>
      <c r="C32" s="19"/>
      <c r="D32" s="12"/>
      <c r="E32" s="48"/>
      <c r="F32" s="48"/>
      <c r="G32" s="48"/>
      <c r="H32" s="48"/>
      <c r="I32" s="48"/>
      <c r="J32" s="338"/>
      <c r="K32" s="14"/>
      <c r="L32" s="3"/>
      <c r="M32" s="3"/>
      <c r="N32" s="3"/>
      <c r="O32" s="3"/>
      <c r="P32" s="3"/>
      <c r="Q32" s="3"/>
      <c r="R32" s="3"/>
      <c r="S32" s="3"/>
      <c r="T32" s="3"/>
      <c r="U32" s="3"/>
      <c r="V32" s="3"/>
      <c r="W32" s="3"/>
      <c r="X32" s="3"/>
      <c r="Y32" s="3"/>
      <c r="Z32" s="3"/>
      <c r="AA32" s="3"/>
      <c r="AB32" s="3"/>
      <c r="AC32" s="4"/>
      <c r="AD32" s="4"/>
      <c r="AE32" s="4"/>
      <c r="AF32" s="4"/>
      <c r="AG32" s="4"/>
      <c r="AH32" s="4"/>
      <c r="AI32" s="4"/>
    </row>
    <row r="33" spans="1:35" ht="15" customHeight="1">
      <c r="A33" s="3"/>
      <c r="B33" s="348"/>
      <c r="C33" s="19"/>
      <c r="D33" s="12"/>
      <c r="E33" s="48"/>
      <c r="F33" s="48"/>
      <c r="G33" s="48"/>
      <c r="H33" s="48"/>
      <c r="I33" s="48"/>
      <c r="J33" s="338"/>
      <c r="K33" s="14"/>
      <c r="L33" s="3"/>
      <c r="M33" s="3"/>
      <c r="N33" s="3"/>
      <c r="O33" s="3"/>
      <c r="P33" s="3"/>
      <c r="Q33" s="3"/>
      <c r="R33" s="3"/>
      <c r="S33" s="3"/>
      <c r="T33" s="3"/>
      <c r="U33" s="3"/>
      <c r="V33" s="3"/>
      <c r="W33" s="3"/>
      <c r="X33" s="3"/>
      <c r="Y33" s="3"/>
      <c r="Z33" s="3"/>
      <c r="AA33" s="3"/>
      <c r="AB33" s="3"/>
      <c r="AC33" s="4"/>
      <c r="AD33" s="4"/>
      <c r="AE33" s="4"/>
      <c r="AF33" s="4"/>
      <c r="AG33" s="4"/>
      <c r="AH33" s="4"/>
      <c r="AI33" s="4"/>
    </row>
    <row r="34" spans="1:35" ht="15" customHeight="1">
      <c r="A34" s="3"/>
      <c r="B34" s="348"/>
      <c r="C34" s="19"/>
      <c r="D34" s="10"/>
      <c r="E34" s="48"/>
      <c r="F34" s="48"/>
      <c r="G34" s="48"/>
      <c r="H34" s="48"/>
      <c r="I34" s="48"/>
      <c r="J34" s="338"/>
      <c r="K34" s="14"/>
      <c r="L34" s="3"/>
      <c r="M34" s="3"/>
      <c r="N34" s="3"/>
      <c r="O34" s="3"/>
      <c r="P34" s="3"/>
      <c r="Q34" s="3"/>
      <c r="R34" s="3"/>
      <c r="S34" s="3"/>
      <c r="T34" s="3"/>
      <c r="U34" s="3"/>
      <c r="V34" s="3"/>
      <c r="W34" s="3"/>
      <c r="X34" s="3"/>
      <c r="Y34" s="3"/>
      <c r="Z34" s="3"/>
      <c r="AA34" s="3"/>
      <c r="AB34" s="3"/>
      <c r="AC34" s="4"/>
      <c r="AD34" s="4"/>
      <c r="AE34" s="4"/>
      <c r="AF34" s="4"/>
      <c r="AG34" s="4"/>
      <c r="AH34" s="4"/>
      <c r="AI34" s="4"/>
    </row>
    <row r="35" spans="1:35" ht="15" customHeight="1">
      <c r="A35" s="3"/>
      <c r="B35" s="348"/>
      <c r="C35" s="19"/>
      <c r="D35" s="10"/>
      <c r="E35" s="48"/>
      <c r="F35" s="48"/>
      <c r="G35" s="48"/>
      <c r="H35" s="48"/>
      <c r="I35" s="48"/>
      <c r="J35" s="338"/>
      <c r="K35" s="14"/>
      <c r="L35" s="3"/>
      <c r="M35" s="3"/>
      <c r="N35" s="3"/>
      <c r="O35" s="3"/>
      <c r="P35" s="3"/>
      <c r="Q35" s="3"/>
      <c r="R35" s="3"/>
      <c r="S35" s="3"/>
      <c r="T35" s="3"/>
      <c r="U35" s="3"/>
      <c r="V35" s="3"/>
      <c r="W35" s="3"/>
      <c r="X35" s="3"/>
      <c r="Y35" s="3"/>
      <c r="Z35" s="3"/>
      <c r="AA35" s="3"/>
      <c r="AB35" s="3"/>
      <c r="AC35" s="4"/>
      <c r="AD35" s="4"/>
      <c r="AE35" s="4"/>
      <c r="AF35" s="4"/>
      <c r="AG35" s="4"/>
      <c r="AH35" s="4"/>
      <c r="AI35" s="4"/>
    </row>
    <row r="36" spans="1:35" ht="15" customHeight="1">
      <c r="A36" s="3"/>
      <c r="B36" s="348"/>
      <c r="C36" s="19"/>
      <c r="D36" s="10"/>
      <c r="E36" s="48"/>
      <c r="F36" s="48"/>
      <c r="G36" s="48"/>
      <c r="H36" s="48"/>
      <c r="I36" s="48"/>
      <c r="J36" s="338"/>
      <c r="K36" s="14"/>
      <c r="L36" s="3"/>
      <c r="M36" s="3"/>
      <c r="N36" s="3"/>
      <c r="O36" s="3"/>
      <c r="P36" s="3"/>
      <c r="Q36" s="3"/>
      <c r="R36" s="3"/>
      <c r="S36" s="3"/>
      <c r="T36" s="3"/>
      <c r="U36" s="3"/>
      <c r="V36" s="3"/>
      <c r="W36" s="3"/>
      <c r="X36" s="3"/>
      <c r="Y36" s="3"/>
      <c r="Z36" s="3"/>
      <c r="AA36" s="3"/>
      <c r="AB36" s="3"/>
      <c r="AC36" s="4"/>
      <c r="AD36" s="4"/>
      <c r="AE36" s="4"/>
      <c r="AF36" s="4"/>
      <c r="AG36" s="4"/>
      <c r="AH36" s="4"/>
      <c r="AI36" s="4"/>
    </row>
    <row r="37" spans="1:35" ht="15" customHeight="1">
      <c r="A37" s="3"/>
      <c r="B37" s="348"/>
      <c r="C37" s="19"/>
      <c r="D37" s="10"/>
      <c r="E37" s="48"/>
      <c r="F37" s="48"/>
      <c r="G37" s="48"/>
      <c r="H37" s="48"/>
      <c r="I37" s="48"/>
      <c r="J37" s="338"/>
      <c r="K37" s="14"/>
      <c r="L37" s="3"/>
      <c r="M37" s="3"/>
      <c r="N37" s="3"/>
      <c r="O37" s="3"/>
      <c r="P37" s="3"/>
      <c r="Q37" s="3"/>
      <c r="R37" s="3"/>
      <c r="S37" s="3"/>
      <c r="T37" s="3"/>
      <c r="U37" s="3"/>
      <c r="V37" s="3"/>
      <c r="W37" s="3"/>
      <c r="X37" s="3"/>
      <c r="Y37" s="3"/>
      <c r="Z37" s="3"/>
      <c r="AA37" s="3"/>
      <c r="AB37" s="3"/>
      <c r="AC37" s="4"/>
      <c r="AD37" s="4"/>
      <c r="AE37" s="4"/>
      <c r="AF37" s="4"/>
      <c r="AG37" s="4"/>
      <c r="AH37" s="4"/>
      <c r="AI37" s="4"/>
    </row>
    <row r="38" spans="1:35" ht="15" customHeight="1">
      <c r="A38" s="3"/>
      <c r="B38" s="348"/>
      <c r="C38" s="19"/>
      <c r="D38" s="19"/>
      <c r="E38" s="10"/>
      <c r="F38" s="10"/>
      <c r="G38" s="10"/>
      <c r="H38" s="10"/>
      <c r="I38" s="49" t="s">
        <v>258</v>
      </c>
      <c r="J38" s="338"/>
      <c r="K38" s="18"/>
      <c r="L38" s="4"/>
      <c r="M38" s="4"/>
      <c r="N38" s="4"/>
      <c r="O38" s="3"/>
      <c r="P38" s="3"/>
      <c r="Q38" s="3"/>
      <c r="R38" s="3"/>
      <c r="S38" s="3"/>
      <c r="T38" s="3"/>
      <c r="U38" s="3"/>
      <c r="V38" s="3"/>
      <c r="W38" s="3"/>
      <c r="X38" s="3"/>
      <c r="Y38" s="3"/>
      <c r="Z38" s="3"/>
      <c r="AA38" s="3"/>
      <c r="AB38" s="3"/>
      <c r="AC38" s="4"/>
      <c r="AD38" s="4"/>
      <c r="AE38" s="4"/>
      <c r="AF38" s="4"/>
      <c r="AG38" s="4"/>
      <c r="AH38" s="4"/>
      <c r="AI38" s="4"/>
    </row>
    <row r="39" spans="1:35" ht="15" customHeight="1">
      <c r="A39" s="3"/>
      <c r="B39" s="348"/>
      <c r="C39" s="12"/>
      <c r="D39" s="10"/>
      <c r="E39" s="10"/>
      <c r="F39" s="10"/>
      <c r="G39" s="10"/>
      <c r="H39" s="10"/>
      <c r="I39" s="27"/>
      <c r="J39" s="338"/>
      <c r="K39" s="18"/>
      <c r="L39" s="4"/>
      <c r="M39" s="4"/>
      <c r="N39" s="4"/>
      <c r="O39" s="3"/>
      <c r="P39" s="3"/>
      <c r="Q39" s="3"/>
      <c r="R39" s="3"/>
      <c r="S39" s="3"/>
      <c r="T39" s="3"/>
      <c r="U39" s="3"/>
      <c r="V39" s="3"/>
      <c r="W39" s="3"/>
      <c r="X39" s="3"/>
      <c r="Y39" s="3"/>
      <c r="Z39" s="3"/>
      <c r="AA39" s="3"/>
      <c r="AB39" s="3"/>
      <c r="AC39" s="4"/>
      <c r="AD39" s="4"/>
      <c r="AE39" s="4"/>
      <c r="AF39" s="4"/>
      <c r="AG39" s="4"/>
      <c r="AH39" s="4"/>
      <c r="AI39" s="4"/>
    </row>
    <row r="40" spans="1:35" ht="15" customHeight="1" thickBot="1">
      <c r="A40" s="3"/>
      <c r="B40" s="352"/>
      <c r="C40" s="353"/>
      <c r="D40" s="353"/>
      <c r="E40" s="353"/>
      <c r="F40" s="353"/>
      <c r="G40" s="353"/>
      <c r="H40" s="353"/>
      <c r="I40" s="353"/>
      <c r="J40" s="354"/>
      <c r="K40" s="18"/>
      <c r="L40" s="4"/>
      <c r="M40" s="4"/>
      <c r="N40" s="4"/>
      <c r="O40" s="3"/>
      <c r="P40" s="3"/>
      <c r="Q40" s="3"/>
      <c r="R40" s="3"/>
      <c r="S40" s="3"/>
      <c r="T40" s="3"/>
      <c r="U40" s="3"/>
      <c r="V40" s="3"/>
      <c r="W40" s="3"/>
      <c r="X40" s="3"/>
      <c r="Y40" s="3"/>
      <c r="Z40" s="3"/>
      <c r="AA40" s="3"/>
      <c r="AB40" s="3"/>
      <c r="AC40" s="4"/>
      <c r="AD40" s="4"/>
      <c r="AE40" s="4"/>
      <c r="AF40" s="4"/>
      <c r="AG40" s="4"/>
      <c r="AH40" s="4"/>
      <c r="AI40" s="4"/>
    </row>
    <row r="41" spans="1:35" ht="20.100000000000001" customHeight="1">
      <c r="A41" s="3"/>
      <c r="B41" s="3"/>
      <c r="C41" s="3"/>
      <c r="D41" s="3"/>
      <c r="E41" s="3"/>
      <c r="F41" s="3"/>
      <c r="G41" s="3"/>
      <c r="H41" s="3"/>
      <c r="I41" s="3"/>
      <c r="J41" s="8"/>
      <c r="K41" s="8"/>
      <c r="L41" s="8"/>
      <c r="M41" s="8"/>
      <c r="N41" s="3"/>
      <c r="O41" s="3"/>
      <c r="P41" s="3"/>
      <c r="Q41" s="3"/>
      <c r="R41" s="3"/>
      <c r="S41" s="3"/>
      <c r="T41" s="3"/>
      <c r="U41" s="3"/>
      <c r="V41" s="3"/>
      <c r="W41" s="3"/>
      <c r="X41" s="3"/>
      <c r="Y41" s="3"/>
      <c r="Z41" s="3"/>
      <c r="AA41" s="3"/>
      <c r="AB41" s="3"/>
      <c r="AC41" s="4"/>
      <c r="AD41" s="4"/>
      <c r="AE41" s="4"/>
      <c r="AF41" s="4"/>
      <c r="AG41" s="4"/>
      <c r="AH41" s="4"/>
      <c r="AI41" s="4"/>
    </row>
    <row r="42" spans="1:35" ht="20.100000000000001" customHeight="1">
      <c r="A42" s="3"/>
      <c r="B42" s="3"/>
      <c r="C42" s="3"/>
      <c r="D42" s="3"/>
      <c r="E42" s="3"/>
      <c r="F42" s="3"/>
      <c r="G42" s="3"/>
      <c r="H42" s="3"/>
      <c r="I42" s="3"/>
      <c r="J42" s="9"/>
      <c r="K42" s="8"/>
      <c r="L42" s="8"/>
      <c r="M42" s="8"/>
      <c r="N42" s="3"/>
      <c r="O42" s="3"/>
      <c r="P42" s="3"/>
      <c r="Q42" s="3"/>
      <c r="R42" s="3"/>
      <c r="S42" s="3"/>
      <c r="T42" s="3"/>
      <c r="U42" s="3"/>
      <c r="V42" s="3"/>
      <c r="W42" s="3"/>
      <c r="X42" s="3"/>
      <c r="Y42" s="3"/>
      <c r="Z42" s="3"/>
      <c r="AA42" s="3"/>
      <c r="AB42" s="3"/>
      <c r="AC42" s="4"/>
    </row>
    <row r="43" spans="1:35" ht="20.100000000000001" customHeight="1">
      <c r="A43" s="3"/>
      <c r="B43" s="3"/>
      <c r="C43" s="3"/>
      <c r="D43" s="3"/>
      <c r="E43" s="3"/>
      <c r="F43" s="3"/>
      <c r="G43" s="3"/>
      <c r="H43" s="3"/>
      <c r="I43" s="3"/>
      <c r="J43" s="9"/>
      <c r="K43" s="8"/>
      <c r="L43" s="8"/>
      <c r="M43" s="8"/>
      <c r="N43" s="3"/>
      <c r="O43" s="3"/>
      <c r="P43" s="3"/>
      <c r="Q43" s="3"/>
      <c r="R43" s="3"/>
      <c r="S43" s="3"/>
      <c r="T43" s="3"/>
      <c r="U43" s="3"/>
      <c r="V43" s="3"/>
      <c r="W43" s="3"/>
      <c r="X43" s="3"/>
      <c r="Y43" s="3"/>
      <c r="Z43" s="3"/>
      <c r="AA43" s="3"/>
      <c r="AB43" s="3"/>
      <c r="AC43" s="4"/>
    </row>
    <row r="44" spans="1:35" ht="20.100000000000001" customHeight="1">
      <c r="A44" s="3"/>
      <c r="B44" s="3"/>
      <c r="C44" s="3"/>
      <c r="D44" s="3"/>
      <c r="E44" s="3"/>
      <c r="F44" s="3"/>
      <c r="G44" s="3"/>
      <c r="H44" s="3"/>
      <c r="I44" s="3"/>
      <c r="J44" s="7"/>
      <c r="K44" s="3"/>
      <c r="L44" s="3"/>
      <c r="M44" s="7"/>
      <c r="N44" s="3"/>
      <c r="O44" s="3"/>
      <c r="P44" s="3"/>
      <c r="Q44" s="3"/>
      <c r="R44" s="3"/>
      <c r="S44" s="3"/>
      <c r="T44" s="3"/>
      <c r="U44" s="3"/>
      <c r="V44" s="3"/>
      <c r="W44" s="3"/>
      <c r="X44" s="3"/>
      <c r="Y44" s="3"/>
      <c r="Z44" s="3"/>
      <c r="AA44" s="3"/>
      <c r="AB44" s="3"/>
      <c r="AC44" s="4"/>
    </row>
    <row r="45" spans="1:35" ht="24.9"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4"/>
    </row>
    <row r="46" spans="1:35" ht="24.9"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4"/>
    </row>
    <row r="47" spans="1:35" ht="24.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4"/>
      <c r="AD47" s="4"/>
      <c r="AE47" s="4"/>
      <c r="AF47" s="4"/>
      <c r="AG47" s="4"/>
      <c r="AH47" s="4"/>
      <c r="AI47" s="4"/>
    </row>
    <row r="48" spans="1:35" ht="24.9"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4"/>
      <c r="AD48" s="4"/>
      <c r="AE48" s="4"/>
      <c r="AF48" s="4"/>
      <c r="AG48" s="4"/>
      <c r="AH48" s="4"/>
      <c r="AI48" s="4"/>
    </row>
    <row r="49" spans="1:35" ht="24.9"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4"/>
      <c r="AD49" s="4"/>
      <c r="AE49" s="4"/>
      <c r="AF49" s="4"/>
      <c r="AG49" s="4"/>
      <c r="AH49" s="4"/>
      <c r="AI49" s="4"/>
    </row>
  </sheetData>
  <mergeCells count="2">
    <mergeCell ref="C25:F25"/>
    <mergeCell ref="C28:F28"/>
  </mergeCells>
  <pageMargins left="0.70866141732283472" right="0.70866141732283472" top="0.74803149606299213" bottom="0.74803149606299213" header="0.31496062992125984" footer="0.31496062992125984"/>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2"/>
  <sheetViews>
    <sheetView view="pageBreakPreview" topLeftCell="A28" zoomScale="60" zoomScaleNormal="70" workbookViewId="0">
      <selection activeCell="O11" sqref="O11"/>
    </sheetView>
  </sheetViews>
  <sheetFormatPr baseColWidth="10" defaultRowHeight="14.4"/>
  <cols>
    <col min="1" max="1" width="3.109375" customWidth="1"/>
    <col min="2" max="2" width="12.109375" style="20" customWidth="1"/>
    <col min="3" max="3" width="31.44140625" customWidth="1"/>
    <col min="4" max="4" width="10.6640625" style="21" customWidth="1"/>
    <col min="5" max="8" width="10.6640625" customWidth="1"/>
  </cols>
  <sheetData>
    <row r="1" spans="1:17" ht="9" customHeight="1"/>
    <row r="2" spans="1:17" ht="42" customHeight="1">
      <c r="B2" s="355" t="s">
        <v>312</v>
      </c>
      <c r="C2" s="59"/>
      <c r="D2" s="60"/>
      <c r="E2" s="58"/>
      <c r="F2" s="59"/>
      <c r="G2" s="59"/>
      <c r="H2" s="59"/>
      <c r="I2" s="59"/>
      <c r="J2" s="59"/>
    </row>
    <row r="3" spans="1:17" ht="6.75" customHeight="1">
      <c r="B3" s="38"/>
      <c r="C3" s="23"/>
      <c r="D3" s="26"/>
      <c r="E3" s="27"/>
      <c r="F3" s="23"/>
      <c r="G3" s="23"/>
      <c r="H3" s="23"/>
      <c r="I3" s="23"/>
      <c r="J3" s="23"/>
    </row>
    <row r="4" spans="1:17" ht="15" customHeight="1">
      <c r="A4" s="23"/>
      <c r="B4" s="31"/>
      <c r="C4" s="23"/>
      <c r="D4" s="29"/>
      <c r="E4" s="23"/>
      <c r="F4" s="23"/>
      <c r="G4" s="23"/>
      <c r="H4" s="23"/>
      <c r="I4" s="23"/>
      <c r="J4" s="23"/>
      <c r="K4" s="23"/>
      <c r="L4" s="23"/>
      <c r="M4" s="23"/>
      <c r="N4" s="23"/>
      <c r="O4" s="23"/>
      <c r="P4" s="23"/>
      <c r="Q4" s="23"/>
    </row>
    <row r="5" spans="1:17" ht="15" customHeight="1">
      <c r="A5" s="23"/>
      <c r="B5" s="31"/>
      <c r="C5" s="23"/>
      <c r="D5" s="29"/>
      <c r="E5" s="23"/>
      <c r="F5" s="23"/>
      <c r="G5" s="23"/>
      <c r="H5" s="23"/>
      <c r="I5" s="23"/>
      <c r="J5" s="23"/>
      <c r="K5" s="23"/>
      <c r="L5" s="23"/>
      <c r="M5" s="23"/>
      <c r="N5" s="23"/>
      <c r="O5" s="23"/>
      <c r="P5" s="23"/>
      <c r="Q5" s="23"/>
    </row>
    <row r="6" spans="1:17" ht="15" customHeight="1">
      <c r="A6" s="23"/>
      <c r="B6" s="37"/>
      <c r="C6" s="37"/>
      <c r="D6" s="29"/>
      <c r="E6" s="23"/>
      <c r="F6" s="23"/>
      <c r="G6" s="23"/>
      <c r="H6" s="23"/>
      <c r="I6" s="23"/>
      <c r="J6" s="23"/>
      <c r="K6" s="23"/>
      <c r="L6" s="23"/>
      <c r="M6" s="23"/>
      <c r="N6" s="23"/>
      <c r="O6" s="23"/>
      <c r="P6" s="23"/>
      <c r="Q6" s="23"/>
    </row>
    <row r="7" spans="1:17" ht="15" customHeight="1">
      <c r="A7" s="23"/>
      <c r="B7" s="37"/>
      <c r="C7" s="37"/>
      <c r="D7" s="29"/>
      <c r="E7" s="23"/>
      <c r="F7" s="23"/>
      <c r="G7" s="23"/>
      <c r="H7" s="23"/>
      <c r="I7" s="23"/>
      <c r="J7" s="23"/>
      <c r="K7" s="23"/>
      <c r="L7" s="23"/>
      <c r="M7" s="23"/>
      <c r="N7" s="23"/>
      <c r="O7" s="23"/>
      <c r="P7" s="23"/>
      <c r="Q7" s="23"/>
    </row>
    <row r="8" spans="1:17" ht="15" customHeight="1">
      <c r="A8" s="23"/>
      <c r="B8" s="37"/>
      <c r="C8" s="37"/>
      <c r="D8" s="29"/>
      <c r="E8" s="23"/>
      <c r="F8" s="23"/>
      <c r="G8" s="23"/>
      <c r="H8" s="23"/>
      <c r="I8" s="23"/>
      <c r="J8" s="23"/>
      <c r="K8" s="23"/>
      <c r="L8" s="23"/>
      <c r="M8" s="23"/>
      <c r="N8" s="23"/>
      <c r="O8" s="23"/>
      <c r="P8" s="23"/>
      <c r="Q8" s="23"/>
    </row>
    <row r="9" spans="1:17" ht="15" customHeight="1">
      <c r="A9" s="23"/>
      <c r="B9" s="37"/>
      <c r="C9" s="37"/>
      <c r="D9" s="29"/>
      <c r="E9" s="23"/>
      <c r="F9" s="23"/>
      <c r="G9" s="23"/>
      <c r="H9" s="23"/>
      <c r="I9" s="23"/>
      <c r="J9" s="23"/>
      <c r="K9" s="23"/>
      <c r="L9" s="23"/>
      <c r="M9" s="23"/>
      <c r="N9" s="23"/>
      <c r="O9" s="23"/>
      <c r="P9" s="23"/>
      <c r="Q9" s="23"/>
    </row>
    <row r="10" spans="1:17" ht="15" customHeight="1">
      <c r="A10" s="23"/>
      <c r="B10" s="37"/>
      <c r="C10" s="37"/>
      <c r="D10" s="29"/>
      <c r="E10" s="23"/>
      <c r="F10" s="23"/>
      <c r="G10" s="23"/>
      <c r="H10" s="23"/>
      <c r="I10" s="23"/>
      <c r="J10" s="23"/>
      <c r="K10" s="23"/>
      <c r="L10" s="23"/>
      <c r="M10" s="23"/>
      <c r="N10" s="23"/>
      <c r="O10" s="23"/>
      <c r="P10" s="23"/>
      <c r="Q10" s="23"/>
    </row>
    <row r="11" spans="1:17" ht="15" customHeight="1">
      <c r="A11" s="23"/>
      <c r="B11" s="37"/>
      <c r="C11" s="37"/>
      <c r="D11" s="29"/>
      <c r="E11" s="23"/>
      <c r="F11" s="23"/>
      <c r="G11" s="23"/>
      <c r="H11" s="23"/>
      <c r="I11" s="23"/>
      <c r="J11" s="23"/>
      <c r="K11" s="23"/>
      <c r="L11" s="23"/>
      <c r="M11" s="23"/>
      <c r="N11" s="23"/>
      <c r="O11" s="23"/>
      <c r="P11" s="23"/>
      <c r="Q11" s="23"/>
    </row>
    <row r="12" spans="1:17" ht="15" customHeight="1">
      <c r="A12" s="23"/>
      <c r="B12" s="37"/>
      <c r="C12" s="37"/>
      <c r="D12" s="29"/>
      <c r="E12" s="23"/>
      <c r="F12" s="23"/>
      <c r="G12" s="23"/>
      <c r="H12" s="23"/>
      <c r="I12" s="23"/>
      <c r="J12" s="23"/>
      <c r="K12" s="23"/>
      <c r="L12" s="23"/>
      <c r="M12" s="23"/>
      <c r="N12" s="23"/>
      <c r="O12" s="23"/>
      <c r="P12" s="23"/>
      <c r="Q12" s="23"/>
    </row>
    <row r="13" spans="1:17" ht="15" customHeight="1">
      <c r="A13" s="23"/>
      <c r="B13" s="37"/>
      <c r="C13" s="37"/>
      <c r="D13" s="29"/>
      <c r="E13" s="23"/>
      <c r="F13" s="23"/>
      <c r="G13" s="23"/>
      <c r="H13" s="23"/>
      <c r="I13" s="23"/>
      <c r="J13" s="23"/>
      <c r="K13" s="23"/>
      <c r="L13" s="23"/>
      <c r="M13" s="23"/>
      <c r="N13" s="23"/>
      <c r="O13" s="23"/>
      <c r="P13" s="23"/>
      <c r="Q13" s="23"/>
    </row>
    <row r="14" spans="1:17" ht="15" customHeight="1">
      <c r="A14" s="23"/>
      <c r="B14" s="37"/>
      <c r="C14" s="37"/>
      <c r="D14" s="29"/>
      <c r="E14" s="23"/>
      <c r="F14" s="23"/>
      <c r="G14" s="23"/>
      <c r="H14" s="23"/>
      <c r="I14" s="23"/>
      <c r="J14" s="23"/>
      <c r="K14" s="23"/>
      <c r="L14" s="23"/>
      <c r="M14" s="23"/>
      <c r="N14" s="23"/>
      <c r="O14" s="23"/>
      <c r="P14" s="23"/>
      <c r="Q14" s="23"/>
    </row>
    <row r="15" spans="1:17" ht="15" customHeight="1">
      <c r="A15" s="23"/>
      <c r="B15" s="37"/>
      <c r="C15" s="37"/>
      <c r="D15" s="29"/>
      <c r="E15" s="23"/>
      <c r="F15" s="23"/>
      <c r="G15" s="23"/>
      <c r="H15" s="23"/>
      <c r="I15" s="23"/>
      <c r="J15" s="23"/>
      <c r="K15" s="23"/>
      <c r="L15" s="23"/>
      <c r="M15" s="23"/>
      <c r="N15" s="23"/>
      <c r="O15" s="23"/>
      <c r="P15" s="23"/>
      <c r="Q15" s="23"/>
    </row>
    <row r="16" spans="1:17" ht="15" customHeight="1">
      <c r="A16" s="23"/>
      <c r="B16" s="37"/>
      <c r="C16" s="37"/>
      <c r="D16" s="29"/>
      <c r="E16" s="23"/>
      <c r="F16" s="23"/>
      <c r="G16" s="23"/>
      <c r="H16" s="23"/>
      <c r="I16" s="23"/>
      <c r="J16" s="23"/>
      <c r="K16" s="23"/>
      <c r="L16" s="23"/>
      <c r="M16" s="23"/>
      <c r="N16" s="23"/>
      <c r="O16" s="23"/>
      <c r="P16" s="23"/>
      <c r="Q16" s="23"/>
    </row>
    <row r="17" spans="1:17" ht="15" customHeight="1">
      <c r="A17" s="23"/>
      <c r="B17" s="37"/>
      <c r="C17" s="37"/>
      <c r="D17" s="29"/>
      <c r="E17" s="23"/>
      <c r="F17" s="23"/>
      <c r="G17" s="23"/>
      <c r="H17" s="23"/>
      <c r="I17" s="23"/>
      <c r="J17" s="23"/>
      <c r="K17" s="23"/>
      <c r="L17" s="23"/>
      <c r="M17" s="23"/>
      <c r="N17" s="23"/>
      <c r="O17" s="23"/>
      <c r="P17" s="23"/>
      <c r="Q17" s="23"/>
    </row>
    <row r="18" spans="1:17" ht="15" customHeight="1">
      <c r="A18" s="23"/>
      <c r="B18" s="37"/>
      <c r="C18" s="37"/>
      <c r="D18" s="29"/>
      <c r="E18" s="23"/>
      <c r="F18" s="23"/>
      <c r="G18" s="23"/>
      <c r="H18" s="23"/>
      <c r="I18" s="23"/>
      <c r="J18" s="23"/>
      <c r="K18" s="23"/>
      <c r="L18" s="23"/>
      <c r="M18" s="23"/>
      <c r="N18" s="23"/>
      <c r="O18" s="23"/>
      <c r="P18" s="23"/>
      <c r="Q18" s="23"/>
    </row>
    <row r="19" spans="1:17" ht="15" customHeight="1">
      <c r="A19" s="23"/>
      <c r="B19" s="37"/>
      <c r="C19" s="37"/>
      <c r="D19" s="29"/>
      <c r="E19" s="23"/>
      <c r="F19" s="23"/>
      <c r="G19" s="23"/>
      <c r="H19" s="23"/>
      <c r="I19" s="23"/>
      <c r="J19" s="23"/>
      <c r="K19" s="23"/>
      <c r="L19" s="23"/>
      <c r="M19" s="23"/>
      <c r="N19" s="23"/>
      <c r="O19" s="23"/>
      <c r="P19" s="23"/>
      <c r="Q19" s="23"/>
    </row>
    <row r="20" spans="1:17" ht="15" customHeight="1">
      <c r="A20" s="23"/>
      <c r="B20" s="37"/>
      <c r="C20" s="37"/>
      <c r="D20" s="29"/>
      <c r="E20" s="23"/>
      <c r="F20" s="23"/>
      <c r="G20" s="23"/>
      <c r="H20" s="23"/>
      <c r="I20" s="23"/>
      <c r="J20" s="23"/>
      <c r="K20" s="23"/>
      <c r="L20" s="23"/>
      <c r="M20" s="23"/>
      <c r="N20" s="23"/>
      <c r="O20" s="23"/>
      <c r="P20" s="23"/>
      <c r="Q20" s="23"/>
    </row>
    <row r="21" spans="1:17" ht="15" customHeight="1">
      <c r="A21" s="23"/>
      <c r="B21" s="37"/>
      <c r="C21" s="37"/>
      <c r="D21" s="29"/>
      <c r="E21" s="23"/>
      <c r="F21" s="23"/>
      <c r="G21" s="23"/>
      <c r="H21" s="23"/>
      <c r="I21" s="23"/>
      <c r="J21" s="23"/>
      <c r="K21" s="23"/>
      <c r="L21" s="23"/>
      <c r="M21" s="23"/>
      <c r="N21" s="23"/>
      <c r="O21" s="23"/>
      <c r="P21" s="23"/>
      <c r="Q21" s="23"/>
    </row>
    <row r="22" spans="1:17" ht="15" customHeight="1">
      <c r="A22" s="23"/>
      <c r="B22" s="37"/>
      <c r="C22" s="37"/>
      <c r="D22" s="29"/>
      <c r="E22" s="23"/>
      <c r="F22" s="23"/>
      <c r="G22" s="23"/>
      <c r="H22" s="23"/>
      <c r="I22" s="23"/>
      <c r="J22" s="23"/>
      <c r="K22" s="23"/>
      <c r="L22" s="23"/>
      <c r="M22" s="23"/>
      <c r="N22" s="23"/>
      <c r="O22" s="23"/>
      <c r="P22" s="23"/>
      <c r="Q22" s="23"/>
    </row>
    <row r="23" spans="1:17" ht="15" customHeight="1">
      <c r="A23" s="23"/>
      <c r="B23" s="37"/>
      <c r="C23" s="37"/>
      <c r="D23" s="29"/>
      <c r="E23" s="23"/>
      <c r="F23" s="23"/>
      <c r="G23" s="23"/>
      <c r="H23" s="23"/>
      <c r="I23" s="23"/>
      <c r="J23" s="23"/>
      <c r="K23" s="23"/>
      <c r="L23" s="23"/>
      <c r="M23" s="23"/>
      <c r="N23" s="23"/>
      <c r="O23" s="23"/>
      <c r="P23" s="23"/>
      <c r="Q23" s="23"/>
    </row>
    <row r="24" spans="1:17" ht="15" customHeight="1">
      <c r="A24" s="23"/>
      <c r="B24" s="37"/>
      <c r="C24" s="37"/>
      <c r="D24" s="29"/>
      <c r="E24" s="23"/>
      <c r="F24" s="23"/>
      <c r="G24" s="23"/>
      <c r="H24" s="23"/>
      <c r="I24" s="23"/>
      <c r="J24" s="23"/>
      <c r="K24" s="23"/>
      <c r="L24" s="23"/>
      <c r="M24" s="23"/>
      <c r="N24" s="23"/>
      <c r="O24" s="23"/>
      <c r="P24" s="23"/>
      <c r="Q24" s="23"/>
    </row>
    <row r="25" spans="1:17" ht="15" customHeight="1">
      <c r="A25" s="23"/>
      <c r="B25" s="37"/>
      <c r="C25" s="37"/>
      <c r="D25" s="29"/>
      <c r="E25" s="23"/>
      <c r="F25" s="23"/>
      <c r="G25" s="23"/>
      <c r="H25" s="23"/>
      <c r="I25" s="23"/>
      <c r="J25" s="23"/>
      <c r="K25" s="23"/>
      <c r="L25" s="23"/>
      <c r="M25" s="23"/>
      <c r="N25" s="23"/>
      <c r="O25" s="23"/>
      <c r="P25" s="23"/>
      <c r="Q25" s="23"/>
    </row>
    <row r="26" spans="1:17" ht="15" customHeight="1">
      <c r="A26" s="23"/>
      <c r="B26" s="37"/>
      <c r="C26" s="37"/>
      <c r="D26" s="29"/>
      <c r="E26" s="23"/>
      <c r="F26" s="23"/>
      <c r="G26" s="23"/>
      <c r="H26" s="23"/>
      <c r="I26" s="23"/>
      <c r="J26" s="23"/>
      <c r="K26" s="23"/>
      <c r="L26" s="23"/>
      <c r="M26" s="23"/>
      <c r="N26" s="23"/>
      <c r="O26" s="23"/>
      <c r="P26" s="23"/>
      <c r="Q26" s="23"/>
    </row>
    <row r="27" spans="1:17" ht="15" customHeight="1">
      <c r="A27" s="23"/>
      <c r="B27" s="31"/>
      <c r="C27" s="37"/>
      <c r="D27" s="29"/>
      <c r="E27" s="23"/>
      <c r="F27" s="23"/>
      <c r="G27" s="23"/>
      <c r="H27" s="23"/>
      <c r="I27" s="23"/>
      <c r="J27" s="23"/>
      <c r="K27" s="23"/>
      <c r="L27" s="23"/>
      <c r="M27" s="23"/>
      <c r="N27" s="23"/>
      <c r="O27" s="23"/>
      <c r="P27" s="23"/>
      <c r="Q27" s="23"/>
    </row>
    <row r="28" spans="1:17">
      <c r="A28" s="23"/>
      <c r="B28" s="31"/>
      <c r="C28" s="37"/>
      <c r="D28" s="23"/>
      <c r="E28" s="23"/>
      <c r="F28" s="23"/>
      <c r="G28" s="23"/>
      <c r="H28" s="23"/>
      <c r="I28" s="23"/>
      <c r="J28" s="23"/>
      <c r="K28" s="23"/>
      <c r="L28" s="23"/>
      <c r="M28" s="23"/>
      <c r="N28" s="23"/>
      <c r="O28" s="23"/>
      <c r="P28" s="23"/>
      <c r="Q28" s="23"/>
    </row>
    <row r="29" spans="1:17">
      <c r="A29" s="23"/>
      <c r="B29" s="31"/>
      <c r="C29" s="37"/>
      <c r="D29" s="23"/>
      <c r="E29" s="23"/>
      <c r="F29" s="23"/>
      <c r="G29" s="23"/>
      <c r="H29" s="23"/>
      <c r="I29" s="23"/>
      <c r="J29" s="23"/>
      <c r="K29" s="23"/>
      <c r="L29" s="23"/>
      <c r="M29" s="23"/>
      <c r="N29" s="31"/>
      <c r="O29" s="23"/>
      <c r="P29" s="23"/>
      <c r="Q29" s="23"/>
    </row>
    <row r="30" spans="1:17">
      <c r="A30" s="23"/>
      <c r="B30" s="31"/>
      <c r="C30" s="37"/>
      <c r="D30" s="23"/>
      <c r="E30" s="23"/>
      <c r="F30" s="23"/>
      <c r="G30" s="23"/>
      <c r="H30" s="23"/>
      <c r="I30" s="23"/>
      <c r="J30" s="23"/>
      <c r="K30" s="23"/>
      <c r="L30" s="23"/>
      <c r="M30" s="23"/>
      <c r="N30" s="31"/>
      <c r="O30" s="23"/>
      <c r="P30" s="23"/>
      <c r="Q30" s="23"/>
    </row>
    <row r="31" spans="1:17">
      <c r="A31" s="23"/>
      <c r="B31" s="31"/>
      <c r="C31" s="37"/>
      <c r="D31" s="23"/>
      <c r="E31" s="23"/>
      <c r="F31" s="23"/>
      <c r="G31" s="23"/>
      <c r="H31" s="23"/>
      <c r="I31" s="23"/>
      <c r="J31" s="23"/>
      <c r="K31" s="23"/>
      <c r="L31" s="23"/>
      <c r="M31" s="23"/>
      <c r="N31" s="31"/>
      <c r="O31" s="23"/>
      <c r="P31" s="23"/>
      <c r="Q31" s="23"/>
    </row>
    <row r="32" spans="1:17">
      <c r="A32" s="23"/>
      <c r="B32" s="31"/>
      <c r="C32" s="37"/>
      <c r="D32" s="23"/>
      <c r="E32" s="23"/>
      <c r="F32" s="23"/>
      <c r="G32" s="23"/>
      <c r="H32" s="23"/>
      <c r="I32" s="23"/>
      <c r="J32" s="23"/>
      <c r="K32" s="23"/>
      <c r="L32" s="23"/>
      <c r="M32" s="23"/>
      <c r="N32" s="31"/>
      <c r="O32" s="23"/>
      <c r="P32" s="23"/>
      <c r="Q32" s="23"/>
    </row>
    <row r="33" spans="1:17">
      <c r="A33" s="23"/>
      <c r="B33" s="31"/>
      <c r="C33" s="37"/>
      <c r="D33" s="23"/>
      <c r="E33" s="23"/>
      <c r="F33" s="23"/>
      <c r="G33" s="23"/>
      <c r="H33" s="23"/>
      <c r="I33" s="23"/>
      <c r="J33" s="23"/>
      <c r="K33" s="23"/>
      <c r="L33" s="23"/>
      <c r="M33" s="23"/>
      <c r="N33" s="31"/>
      <c r="O33" s="23"/>
      <c r="P33" s="23"/>
      <c r="Q33" s="23"/>
    </row>
    <row r="34" spans="1:17">
      <c r="A34" s="23"/>
      <c r="B34" s="31"/>
      <c r="C34" s="37"/>
      <c r="D34" s="23"/>
      <c r="E34" s="23"/>
      <c r="F34" s="23"/>
      <c r="G34" s="23"/>
      <c r="H34" s="23"/>
      <c r="I34" s="23"/>
      <c r="J34" s="23"/>
      <c r="K34" s="23"/>
      <c r="L34" s="23"/>
      <c r="M34" s="23"/>
      <c r="N34" s="31"/>
      <c r="O34" s="23"/>
      <c r="P34" s="23"/>
      <c r="Q34" s="23"/>
    </row>
    <row r="35" spans="1:17">
      <c r="A35" s="23"/>
      <c r="B35" s="31"/>
      <c r="C35" s="37"/>
      <c r="D35" s="23"/>
      <c r="E35" s="23"/>
      <c r="F35" s="23"/>
      <c r="G35" s="23"/>
      <c r="H35" s="23"/>
      <c r="I35" s="23"/>
      <c r="J35" s="23"/>
      <c r="K35" s="23"/>
      <c r="L35" s="23"/>
      <c r="M35" s="23"/>
      <c r="N35" s="31"/>
      <c r="O35" s="23"/>
      <c r="P35" s="23"/>
      <c r="Q35" s="23"/>
    </row>
    <row r="36" spans="1:17">
      <c r="A36" s="23"/>
      <c r="B36" s="31"/>
      <c r="C36" s="37"/>
      <c r="D36" s="23"/>
      <c r="E36" s="23"/>
      <c r="F36" s="23"/>
      <c r="G36" s="23"/>
      <c r="H36" s="23"/>
      <c r="I36" s="23"/>
      <c r="J36" s="23"/>
      <c r="K36" s="23"/>
      <c r="L36" s="23"/>
      <c r="M36" s="23"/>
      <c r="N36" s="31"/>
      <c r="O36" s="23"/>
      <c r="P36" s="23"/>
      <c r="Q36" s="23"/>
    </row>
    <row r="37" spans="1:17">
      <c r="A37" s="23"/>
      <c r="B37" s="31"/>
      <c r="C37" s="37"/>
      <c r="D37" s="23"/>
      <c r="E37" s="23"/>
      <c r="F37" s="23"/>
      <c r="G37" s="23"/>
      <c r="H37" s="23"/>
      <c r="I37" s="23"/>
      <c r="J37" s="23"/>
      <c r="K37" s="23"/>
      <c r="L37" s="23"/>
      <c r="M37" s="23"/>
      <c r="N37" s="31"/>
      <c r="O37" s="23"/>
      <c r="P37" s="23"/>
      <c r="Q37" s="23"/>
    </row>
    <row r="38" spans="1:17">
      <c r="A38" s="23"/>
      <c r="B38" s="31"/>
      <c r="C38" s="37"/>
      <c r="D38" s="23"/>
      <c r="E38" s="23"/>
      <c r="F38" s="23"/>
      <c r="G38" s="23"/>
      <c r="H38" s="23"/>
      <c r="I38" s="23"/>
      <c r="J38" s="23"/>
      <c r="K38" s="23"/>
      <c r="L38" s="23"/>
      <c r="M38" s="23"/>
      <c r="N38" s="31"/>
      <c r="O38" s="23"/>
      <c r="P38" s="23"/>
      <c r="Q38" s="23"/>
    </row>
    <row r="39" spans="1:17">
      <c r="A39" s="23"/>
      <c r="B39" s="31"/>
      <c r="C39" s="37"/>
      <c r="D39" s="23"/>
      <c r="E39" s="23"/>
      <c r="F39" s="23"/>
      <c r="G39" s="23"/>
      <c r="H39" s="23"/>
      <c r="I39" s="23"/>
      <c r="J39" s="23"/>
      <c r="K39" s="23"/>
      <c r="L39" s="23"/>
      <c r="M39" s="23"/>
      <c r="N39" s="31"/>
      <c r="O39" s="23"/>
      <c r="P39" s="23"/>
      <c r="Q39" s="23"/>
    </row>
    <row r="40" spans="1:17">
      <c r="A40" s="23"/>
      <c r="B40" s="31"/>
      <c r="C40" s="37"/>
      <c r="D40" s="23"/>
      <c r="E40" s="23"/>
      <c r="F40" s="23"/>
      <c r="G40" s="23"/>
      <c r="H40" s="23"/>
      <c r="I40" s="23"/>
      <c r="J40" s="23"/>
      <c r="K40" s="23"/>
      <c r="L40" s="23"/>
      <c r="M40" s="23"/>
      <c r="N40" s="31"/>
      <c r="O40" s="23"/>
      <c r="P40" s="23"/>
      <c r="Q40" s="23"/>
    </row>
    <row r="41" spans="1:17">
      <c r="A41" s="23"/>
      <c r="B41" s="31"/>
      <c r="C41" s="37"/>
      <c r="D41" s="23"/>
      <c r="E41" s="23"/>
      <c r="F41" s="23"/>
      <c r="G41" s="23"/>
      <c r="H41" s="23"/>
      <c r="I41" s="23"/>
      <c r="J41" s="23"/>
      <c r="K41" s="23"/>
      <c r="L41" s="23"/>
      <c r="M41" s="23"/>
      <c r="N41" s="31"/>
      <c r="O41" s="23"/>
      <c r="P41" s="23"/>
      <c r="Q41" s="23"/>
    </row>
    <row r="42" spans="1:17">
      <c r="A42" s="23"/>
      <c r="B42" s="31"/>
      <c r="C42" s="37"/>
      <c r="D42" s="23"/>
      <c r="E42" s="23"/>
      <c r="F42" s="23"/>
      <c r="G42" s="23"/>
      <c r="H42" s="23"/>
      <c r="I42" s="23"/>
      <c r="J42" s="23"/>
      <c r="K42" s="23"/>
      <c r="L42" s="23"/>
      <c r="M42" s="23"/>
      <c r="N42" s="31"/>
      <c r="O42" s="23"/>
      <c r="P42" s="23"/>
      <c r="Q42" s="23"/>
    </row>
    <row r="43" spans="1:17">
      <c r="A43" s="23"/>
      <c r="B43" s="31"/>
      <c r="C43" s="37"/>
      <c r="D43" s="23"/>
      <c r="E43" s="23"/>
      <c r="F43" s="23"/>
      <c r="G43" s="23"/>
      <c r="H43" s="23"/>
      <c r="I43" s="23"/>
      <c r="J43" s="23"/>
      <c r="K43" s="23"/>
      <c r="L43" s="23"/>
      <c r="M43" s="23"/>
      <c r="N43" s="31"/>
      <c r="O43" s="23"/>
      <c r="P43" s="23"/>
      <c r="Q43" s="23"/>
    </row>
    <row r="44" spans="1:17">
      <c r="A44" s="23"/>
      <c r="B44" s="31"/>
      <c r="C44" s="37"/>
      <c r="D44" s="23"/>
      <c r="E44" s="23"/>
      <c r="F44" s="23"/>
      <c r="G44" s="23"/>
      <c r="H44" s="23"/>
      <c r="I44" s="23"/>
      <c r="J44" s="23"/>
      <c r="K44" s="23"/>
      <c r="L44" s="23"/>
      <c r="M44" s="23"/>
      <c r="N44" s="31"/>
      <c r="O44" s="23"/>
      <c r="P44" s="23"/>
      <c r="Q44" s="23"/>
    </row>
    <row r="45" spans="1:17">
      <c r="A45" s="23"/>
      <c r="B45" s="31"/>
      <c r="C45" s="37"/>
      <c r="D45" s="23"/>
      <c r="E45" s="23"/>
      <c r="F45" s="23"/>
      <c r="G45" s="23"/>
      <c r="H45" s="23"/>
      <c r="I45" s="23"/>
      <c r="J45" s="23"/>
      <c r="K45" s="23"/>
      <c r="L45" s="23"/>
      <c r="M45" s="23"/>
      <c r="N45" s="31"/>
      <c r="O45" s="23"/>
      <c r="P45" s="23"/>
      <c r="Q45" s="23"/>
    </row>
    <row r="46" spans="1:17">
      <c r="A46" s="23"/>
      <c r="B46" s="31"/>
      <c r="C46" s="37"/>
      <c r="D46" s="23"/>
      <c r="E46" s="23"/>
      <c r="F46" s="23"/>
      <c r="G46" s="23"/>
      <c r="H46" s="23"/>
      <c r="I46" s="23"/>
      <c r="J46" s="23"/>
      <c r="K46" s="23"/>
      <c r="L46" s="23"/>
      <c r="M46" s="23"/>
      <c r="N46" s="31"/>
      <c r="O46" s="23"/>
      <c r="P46" s="23"/>
      <c r="Q46" s="23"/>
    </row>
    <row r="47" spans="1:17">
      <c r="A47" s="23"/>
      <c r="B47" s="31"/>
      <c r="C47" s="37"/>
      <c r="D47" s="23"/>
      <c r="E47" s="23"/>
      <c r="F47" s="23"/>
      <c r="G47" s="23"/>
      <c r="H47" s="23"/>
      <c r="I47" s="23"/>
      <c r="J47" s="23"/>
      <c r="K47" s="23"/>
      <c r="L47" s="23"/>
      <c r="M47" s="23"/>
      <c r="N47" s="31"/>
      <c r="O47" s="23"/>
      <c r="P47" s="23"/>
      <c r="Q47" s="23"/>
    </row>
    <row r="48" spans="1:17">
      <c r="A48" s="23"/>
      <c r="B48" s="31"/>
      <c r="C48" s="37"/>
      <c r="D48" s="23"/>
      <c r="E48" s="23"/>
      <c r="F48" s="23"/>
      <c r="G48" s="23"/>
      <c r="H48" s="23"/>
      <c r="I48" s="23"/>
      <c r="J48" s="23"/>
      <c r="K48" s="23"/>
      <c r="L48" s="23"/>
      <c r="M48" s="23"/>
      <c r="N48" s="31"/>
      <c r="O48" s="23"/>
      <c r="P48" s="23"/>
      <c r="Q48" s="23"/>
    </row>
    <row r="49" spans="1:17">
      <c r="A49" s="23"/>
      <c r="B49" s="31"/>
      <c r="C49" s="37"/>
      <c r="D49" s="23"/>
      <c r="E49" s="23"/>
      <c r="F49" s="23"/>
      <c r="G49" s="23"/>
      <c r="H49" s="23"/>
      <c r="I49" s="23"/>
      <c r="J49" s="23"/>
      <c r="K49" s="23"/>
      <c r="L49" s="23"/>
      <c r="M49" s="23"/>
      <c r="N49" s="31"/>
      <c r="O49" s="23"/>
      <c r="P49" s="23"/>
      <c r="Q49" s="23"/>
    </row>
    <row r="50" spans="1:17">
      <c r="A50" s="23"/>
      <c r="B50" s="31"/>
      <c r="C50" s="37"/>
      <c r="D50" s="23"/>
      <c r="E50" s="23"/>
      <c r="F50" s="23"/>
      <c r="G50" s="23"/>
      <c r="H50" s="23"/>
      <c r="I50" s="23"/>
      <c r="J50" s="23"/>
      <c r="K50" s="23"/>
      <c r="L50" s="23"/>
      <c r="M50" s="23"/>
      <c r="N50" s="31"/>
      <c r="O50" s="23"/>
      <c r="P50" s="23"/>
      <c r="Q50" s="23"/>
    </row>
    <row r="51" spans="1:17">
      <c r="A51" s="23"/>
      <c r="B51" s="31"/>
      <c r="C51" s="37"/>
      <c r="D51" s="23"/>
      <c r="E51" s="23"/>
      <c r="F51" s="23"/>
      <c r="G51" s="23"/>
      <c r="H51" s="23"/>
      <c r="I51" s="23"/>
      <c r="J51" s="23"/>
      <c r="K51" s="23"/>
      <c r="L51" s="23"/>
      <c r="M51" s="23"/>
      <c r="N51" s="31"/>
      <c r="O51" s="23"/>
      <c r="P51" s="23"/>
      <c r="Q51" s="23"/>
    </row>
    <row r="52" spans="1:17">
      <c r="A52" s="23"/>
      <c r="B52" s="31"/>
      <c r="C52" s="37"/>
      <c r="D52" s="23"/>
      <c r="E52" s="23"/>
      <c r="F52" s="23"/>
      <c r="G52" s="23"/>
      <c r="H52" s="23"/>
      <c r="I52" s="23"/>
      <c r="J52" s="23"/>
      <c r="K52" s="23"/>
      <c r="L52" s="23"/>
      <c r="M52" s="23"/>
      <c r="N52" s="31"/>
      <c r="O52" s="23"/>
      <c r="P52" s="23"/>
      <c r="Q52" s="23"/>
    </row>
    <row r="53" spans="1:17">
      <c r="A53" s="23"/>
      <c r="B53" s="31"/>
      <c r="C53" s="23"/>
      <c r="D53" s="29"/>
      <c r="E53" s="23"/>
      <c r="F53" s="23"/>
      <c r="G53" s="23"/>
      <c r="H53" s="23"/>
      <c r="I53" s="23"/>
      <c r="J53" s="23"/>
      <c r="K53" s="23"/>
      <c r="L53" s="23"/>
      <c r="M53" s="23"/>
      <c r="N53" s="23"/>
      <c r="O53" s="23"/>
      <c r="P53" s="23"/>
      <c r="Q53" s="23"/>
    </row>
    <row r="54" spans="1:17">
      <c r="A54" s="23"/>
      <c r="B54" s="31"/>
      <c r="C54" s="37"/>
      <c r="D54" s="23"/>
      <c r="E54" s="23"/>
      <c r="F54" s="23"/>
      <c r="G54" s="23"/>
      <c r="H54" s="23"/>
      <c r="I54" s="23"/>
      <c r="J54" s="23"/>
      <c r="K54" s="23"/>
      <c r="L54" s="23"/>
      <c r="M54" s="23"/>
      <c r="N54" s="23"/>
      <c r="O54" s="23"/>
      <c r="P54" s="23"/>
      <c r="Q54" s="23"/>
    </row>
    <row r="55" spans="1:17">
      <c r="A55" s="23"/>
      <c r="B55" s="31"/>
      <c r="C55" s="37"/>
      <c r="D55" s="23"/>
      <c r="E55" s="23"/>
      <c r="F55" s="23"/>
      <c r="G55" s="23"/>
      <c r="H55" s="23"/>
      <c r="I55" s="23"/>
      <c r="J55" s="23"/>
      <c r="K55" s="23"/>
      <c r="L55" s="23"/>
      <c r="M55" s="23"/>
      <c r="N55" s="23"/>
      <c r="O55" s="23"/>
      <c r="P55" s="23"/>
      <c r="Q55" s="23"/>
    </row>
    <row r="56" spans="1:17">
      <c r="A56" s="23"/>
      <c r="B56" s="31"/>
      <c r="C56" s="37"/>
      <c r="D56" s="23"/>
      <c r="E56" s="23"/>
      <c r="F56" s="23"/>
      <c r="G56" s="23"/>
      <c r="H56" s="23"/>
      <c r="I56" s="23"/>
      <c r="J56" s="23"/>
      <c r="K56" s="23"/>
      <c r="L56" s="23"/>
      <c r="M56" s="23"/>
      <c r="N56" s="23"/>
      <c r="O56" s="23"/>
      <c r="P56" s="23"/>
      <c r="Q56" s="23"/>
    </row>
    <row r="57" spans="1:17">
      <c r="A57" s="23"/>
      <c r="B57" s="31"/>
      <c r="C57" s="23"/>
      <c r="D57" s="23"/>
      <c r="E57" s="23"/>
      <c r="F57" s="23"/>
      <c r="G57" s="23"/>
      <c r="H57" s="23"/>
      <c r="I57" s="23"/>
      <c r="J57" s="23"/>
      <c r="K57" s="23"/>
      <c r="L57" s="23"/>
      <c r="M57" s="23"/>
      <c r="N57" s="23"/>
      <c r="O57" s="23"/>
      <c r="P57" s="23"/>
      <c r="Q57" s="23"/>
    </row>
    <row r="58" spans="1:17">
      <c r="A58" s="23"/>
      <c r="B58" s="31"/>
      <c r="C58" s="37"/>
      <c r="D58" s="23"/>
      <c r="E58" s="23"/>
      <c r="F58" s="23"/>
      <c r="G58" s="23"/>
      <c r="H58" s="23"/>
      <c r="I58" s="23"/>
      <c r="J58" s="23"/>
      <c r="K58" s="23"/>
      <c r="L58" s="23"/>
      <c r="M58" s="23"/>
      <c r="N58" s="23"/>
      <c r="O58" s="23"/>
      <c r="P58" s="23"/>
      <c r="Q58" s="23"/>
    </row>
    <row r="59" spans="1:17">
      <c r="D59"/>
    </row>
    <row r="60" spans="1:17">
      <c r="D60"/>
    </row>
    <row r="61" spans="1:17">
      <c r="D61"/>
    </row>
    <row r="62" spans="1:17">
      <c r="D62"/>
    </row>
    <row r="63" spans="1:17">
      <c r="D63"/>
    </row>
    <row r="64" spans="1:17">
      <c r="D64"/>
    </row>
    <row r="65" spans="4:4">
      <c r="D65"/>
    </row>
    <row r="66" spans="4:4">
      <c r="D66"/>
    </row>
    <row r="67" spans="4:4">
      <c r="D67"/>
    </row>
    <row r="68" spans="4:4">
      <c r="D68"/>
    </row>
    <row r="69" spans="4:4">
      <c r="D69"/>
    </row>
    <row r="70" spans="4:4">
      <c r="D70"/>
    </row>
    <row r="71" spans="4:4">
      <c r="D71"/>
    </row>
    <row r="72" spans="4:4">
      <c r="D72"/>
    </row>
    <row r="73" spans="4:4">
      <c r="D73"/>
    </row>
    <row r="74" spans="4:4">
      <c r="D74"/>
    </row>
    <row r="75" spans="4:4">
      <c r="D75"/>
    </row>
    <row r="76" spans="4:4">
      <c r="D76"/>
    </row>
    <row r="77" spans="4:4">
      <c r="D77"/>
    </row>
    <row r="78" spans="4:4">
      <c r="D78"/>
    </row>
    <row r="79" spans="4:4">
      <c r="D79"/>
    </row>
    <row r="80" spans="4:4">
      <c r="D80"/>
    </row>
    <row r="81" spans="4:4">
      <c r="D81"/>
    </row>
    <row r="82" spans="4:4">
      <c r="D82"/>
    </row>
    <row r="83" spans="4:4">
      <c r="D83"/>
    </row>
    <row r="84" spans="4:4">
      <c r="D84"/>
    </row>
    <row r="85" spans="4:4">
      <c r="D85"/>
    </row>
    <row r="86" spans="4:4">
      <c r="D86"/>
    </row>
    <row r="87" spans="4:4">
      <c r="D87"/>
    </row>
    <row r="88" spans="4:4">
      <c r="D88"/>
    </row>
    <row r="89" spans="4:4">
      <c r="D89"/>
    </row>
    <row r="90" spans="4:4">
      <c r="D90"/>
    </row>
    <row r="91" spans="4:4">
      <c r="D91"/>
    </row>
    <row r="92" spans="4:4">
      <c r="D92"/>
    </row>
    <row r="93" spans="4:4">
      <c r="D93"/>
    </row>
    <row r="94" spans="4:4">
      <c r="D94"/>
    </row>
    <row r="95" spans="4:4">
      <c r="D95"/>
    </row>
    <row r="96" spans="4:4">
      <c r="D96"/>
    </row>
    <row r="97" spans="4:4">
      <c r="D97"/>
    </row>
    <row r="98" spans="4:4">
      <c r="D98"/>
    </row>
    <row r="99" spans="4:4">
      <c r="D99"/>
    </row>
    <row r="100" spans="4:4">
      <c r="D100"/>
    </row>
    <row r="101" spans="4:4">
      <c r="D101"/>
    </row>
    <row r="102" spans="4:4">
      <c r="D102"/>
    </row>
    <row r="103" spans="4:4">
      <c r="D103"/>
    </row>
    <row r="104" spans="4:4">
      <c r="D104"/>
    </row>
    <row r="105" spans="4:4">
      <c r="D105"/>
    </row>
    <row r="106" spans="4:4">
      <c r="D106"/>
    </row>
    <row r="107" spans="4:4">
      <c r="D107"/>
    </row>
    <row r="108" spans="4:4">
      <c r="D108"/>
    </row>
    <row r="109" spans="4:4">
      <c r="D109"/>
    </row>
    <row r="110" spans="4:4">
      <c r="D110"/>
    </row>
    <row r="111" spans="4:4">
      <c r="D111"/>
    </row>
    <row r="112" spans="4:4">
      <c r="D112"/>
    </row>
  </sheetData>
  <pageMargins left="0.70866141732283472" right="0.70866141732283472" top="0.74803149606299213" bottom="0.74803149606299213" header="0.31496062992125984" footer="0.31496062992125984"/>
  <pageSetup paperSize="9" scale="3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05"/>
  <sheetViews>
    <sheetView view="pageBreakPreview" topLeftCell="G1" zoomScale="60" zoomScaleNormal="60" workbookViewId="0">
      <selection activeCell="X9" sqref="X9"/>
    </sheetView>
  </sheetViews>
  <sheetFormatPr baseColWidth="10" defaultColWidth="11.44140625" defaultRowHeight="14.4"/>
  <cols>
    <col min="1" max="1" width="5.109375" style="1" customWidth="1"/>
    <col min="2" max="2" width="16.33203125" style="11" customWidth="1"/>
    <col min="3" max="3" width="83.44140625" style="25" customWidth="1"/>
    <col min="4" max="7" width="15.6640625" style="25" customWidth="1"/>
    <col min="8" max="8" width="15.6640625" style="24" customWidth="1"/>
    <col min="9" max="14" width="15.6640625" style="1" customWidth="1"/>
    <col min="15" max="15" width="13.109375" style="1" customWidth="1"/>
    <col min="16" max="20" width="13.33203125" style="1" customWidth="1"/>
    <col min="21" max="48" width="13.33203125" style="11" customWidth="1"/>
    <col min="49" max="16384" width="11.44140625" style="11"/>
  </cols>
  <sheetData>
    <row r="1" spans="1:48" s="16" customFormat="1" ht="5.25" customHeight="1">
      <c r="A1" s="1"/>
      <c r="B1" s="11"/>
      <c r="C1" s="25"/>
      <c r="D1" s="25"/>
      <c r="E1" s="25"/>
      <c r="F1" s="25"/>
      <c r="G1" s="25"/>
      <c r="H1" s="24"/>
      <c r="I1" s="1"/>
      <c r="J1" s="1"/>
      <c r="K1" s="1"/>
      <c r="L1" s="1"/>
      <c r="M1" s="1"/>
      <c r="N1" s="1"/>
      <c r="O1"/>
      <c r="P1" s="1"/>
      <c r="Q1" s="1"/>
      <c r="R1" s="1"/>
      <c r="S1" s="1"/>
      <c r="T1" s="1"/>
      <c r="U1" s="11"/>
      <c r="V1" s="11"/>
    </row>
    <row r="2" spans="1:48" s="16" customFormat="1" ht="15" customHeight="1">
      <c r="A2" s="1"/>
      <c r="B2" s="11"/>
      <c r="C2" s="25"/>
      <c r="D2" s="25"/>
      <c r="E2" s="25"/>
      <c r="F2" s="25"/>
      <c r="G2" s="25"/>
      <c r="H2" s="24"/>
      <c r="I2" s="1"/>
      <c r="J2" s="1"/>
      <c r="K2" s="1"/>
      <c r="L2" s="1"/>
      <c r="M2" s="1"/>
      <c r="N2" s="1"/>
      <c r="O2" s="1"/>
      <c r="P2" s="1"/>
      <c r="Q2" s="1"/>
      <c r="R2" s="1"/>
      <c r="S2" s="1"/>
      <c r="T2" s="1"/>
      <c r="U2" s="11"/>
      <c r="V2" s="11"/>
    </row>
    <row r="3" spans="1:48" s="16" customFormat="1" ht="9" customHeight="1">
      <c r="A3" s="1"/>
      <c r="B3" s="11"/>
      <c r="C3" s="25"/>
      <c r="D3" s="25"/>
      <c r="E3" s="25"/>
      <c r="F3" s="25"/>
      <c r="G3" s="25"/>
      <c r="H3" s="24"/>
      <c r="I3" s="1"/>
      <c r="J3" s="1"/>
      <c r="K3" s="1"/>
      <c r="L3" s="1"/>
      <c r="M3" s="1"/>
      <c r="N3" s="1"/>
      <c r="O3" s="1"/>
      <c r="P3" s="1"/>
      <c r="Q3" s="1"/>
      <c r="R3" s="1"/>
      <c r="S3" s="1"/>
      <c r="T3" s="1"/>
      <c r="U3" s="11"/>
      <c r="V3" s="11"/>
    </row>
    <row r="4" spans="1:48" s="16" customFormat="1" ht="42" customHeight="1">
      <c r="A4" s="1"/>
      <c r="B4" s="403" t="s">
        <v>381</v>
      </c>
      <c r="C4" s="403"/>
      <c r="D4" s="61"/>
      <c r="E4" s="61"/>
      <c r="F4" s="61"/>
      <c r="G4" s="61"/>
      <c r="H4" s="61"/>
      <c r="I4" s="61"/>
      <c r="J4" s="61"/>
      <c r="K4" s="61"/>
      <c r="L4" s="61"/>
      <c r="M4" s="61"/>
      <c r="N4" s="61"/>
      <c r="O4" s="1"/>
      <c r="P4" s="61"/>
      <c r="Q4" s="61"/>
      <c r="R4" s="61"/>
      <c r="S4" s="27"/>
      <c r="T4" s="1"/>
      <c r="U4" s="11"/>
      <c r="V4" s="11"/>
    </row>
    <row r="5" spans="1:48" s="16" customFormat="1" ht="66.75" customHeight="1">
      <c r="A5" s="1"/>
      <c r="B5" s="11"/>
      <c r="C5" s="25"/>
      <c r="D5" s="25"/>
      <c r="E5" s="25"/>
      <c r="F5" s="25"/>
      <c r="G5" s="25"/>
      <c r="H5" s="24"/>
      <c r="I5" s="1"/>
      <c r="J5" s="1"/>
      <c r="K5" s="1"/>
      <c r="L5" s="1"/>
      <c r="M5" s="1"/>
      <c r="N5" s="1"/>
      <c r="O5" s="61"/>
      <c r="P5" s="1"/>
      <c r="Q5" s="1"/>
      <c r="R5" s="1"/>
      <c r="S5" s="1"/>
      <c r="T5" s="1"/>
      <c r="U5" s="11"/>
      <c r="V5" s="11"/>
    </row>
    <row r="6" spans="1:48" s="16" customFormat="1" ht="66.75" customHeight="1">
      <c r="A6" s="1"/>
      <c r="B6" s="11"/>
      <c r="C6" s="25"/>
      <c r="D6" s="25"/>
      <c r="E6" s="25"/>
      <c r="F6" s="25"/>
      <c r="G6" s="25"/>
      <c r="H6" s="24"/>
      <c r="I6" s="1"/>
      <c r="J6" s="1"/>
      <c r="K6" s="1"/>
      <c r="L6" s="1"/>
      <c r="M6" s="1"/>
      <c r="N6" s="1"/>
      <c r="O6" s="1"/>
      <c r="P6" s="1"/>
      <c r="Q6" s="1"/>
      <c r="R6" s="1"/>
      <c r="S6" s="1"/>
      <c r="T6" s="1"/>
      <c r="U6" s="11"/>
      <c r="V6" s="11"/>
    </row>
    <row r="7" spans="1:48" s="16" customFormat="1" ht="66.75" customHeight="1">
      <c r="A7" s="1"/>
      <c r="B7" s="11"/>
      <c r="C7" s="25"/>
      <c r="D7" s="25"/>
      <c r="E7" s="25"/>
      <c r="F7" s="25"/>
      <c r="G7" s="25"/>
      <c r="H7" s="24"/>
      <c r="I7" s="1"/>
      <c r="J7" s="1"/>
      <c r="K7" s="1"/>
      <c r="L7" s="1"/>
      <c r="M7" s="1"/>
      <c r="N7" s="1"/>
      <c r="O7" s="1"/>
      <c r="P7" s="1"/>
      <c r="Q7" s="1"/>
      <c r="R7" s="1"/>
      <c r="S7" s="1"/>
      <c r="T7" s="1"/>
      <c r="U7" s="11"/>
      <c r="V7" s="11"/>
    </row>
    <row r="8" spans="1:48" s="16" customFormat="1" ht="51" customHeight="1">
      <c r="A8" s="1"/>
      <c r="B8" s="11"/>
      <c r="C8" s="25"/>
      <c r="D8" s="25"/>
      <c r="E8" s="25"/>
      <c r="F8" s="25"/>
      <c r="G8" s="25"/>
      <c r="H8" s="24"/>
      <c r="I8" s="1"/>
      <c r="J8" s="1"/>
      <c r="K8" s="1"/>
      <c r="L8" s="1"/>
      <c r="M8" s="1"/>
      <c r="N8" s="1"/>
      <c r="O8" s="1"/>
      <c r="P8" s="1"/>
      <c r="Q8" s="1"/>
      <c r="R8" s="1"/>
      <c r="S8" s="1"/>
      <c r="T8" s="1"/>
      <c r="U8" s="11"/>
      <c r="V8" s="11"/>
    </row>
    <row r="9" spans="1:48" s="16" customFormat="1" ht="39" customHeight="1">
      <c r="A9" s="1"/>
      <c r="B9" s="11"/>
      <c r="C9" s="25"/>
      <c r="D9" s="25"/>
      <c r="E9" s="25"/>
      <c r="F9" s="25"/>
      <c r="G9" s="25"/>
      <c r="H9" s="24"/>
      <c r="I9" s="1"/>
      <c r="J9" s="1"/>
      <c r="K9" s="1"/>
      <c r="L9" s="1"/>
      <c r="M9" s="1"/>
      <c r="N9" s="1"/>
      <c r="O9" s="1"/>
      <c r="P9" s="1"/>
      <c r="Q9" s="1"/>
      <c r="R9" s="1"/>
      <c r="S9" s="1"/>
      <c r="T9" s="1"/>
      <c r="U9" s="11"/>
      <c r="V9" s="11"/>
    </row>
    <row r="10" spans="1:48" s="16" customFormat="1" ht="339.75" customHeight="1" thickBot="1">
      <c r="A10" s="1"/>
      <c r="B10" s="11"/>
      <c r="C10" s="25"/>
      <c r="D10" s="25"/>
      <c r="E10" s="25"/>
      <c r="F10" s="25"/>
      <c r="G10" s="25"/>
      <c r="H10" s="24"/>
      <c r="I10" s="1"/>
      <c r="J10" s="1"/>
      <c r="K10" s="1"/>
      <c r="L10" s="1"/>
      <c r="M10" s="1"/>
      <c r="N10" s="1"/>
      <c r="O10" s="1"/>
      <c r="P10" s="1"/>
      <c r="Q10" s="1"/>
      <c r="R10" s="1"/>
      <c r="S10" s="1"/>
      <c r="T10" s="1"/>
      <c r="U10" s="11"/>
      <c r="V10" s="11"/>
    </row>
    <row r="11" spans="1:48" s="16" customFormat="1" ht="50.25" customHeight="1">
      <c r="A11" s="75"/>
      <c r="B11" s="245"/>
      <c r="C11" s="80"/>
      <c r="D11" s="220"/>
      <c r="E11" s="285"/>
      <c r="F11" s="285"/>
      <c r="G11" s="285"/>
      <c r="H11" s="221" t="s">
        <v>168</v>
      </c>
      <c r="I11" s="221"/>
      <c r="J11" s="222"/>
      <c r="K11" s="223"/>
      <c r="L11" s="246"/>
      <c r="M11" s="246"/>
      <c r="N11" s="246"/>
      <c r="O11" s="296"/>
      <c r="P11" s="246"/>
      <c r="Q11" s="246"/>
      <c r="R11" s="246"/>
      <c r="S11" s="246"/>
      <c r="T11" s="246"/>
      <c r="U11" s="247"/>
      <c r="V11" s="247"/>
      <c r="W11" s="247"/>
      <c r="X11" s="247"/>
      <c r="Y11" s="221" t="s">
        <v>384</v>
      </c>
      <c r="Z11" s="247"/>
      <c r="AA11" s="247"/>
      <c r="AB11" s="247"/>
      <c r="AC11" s="247"/>
      <c r="AD11" s="247"/>
      <c r="AE11" s="247"/>
      <c r="AF11" s="247"/>
      <c r="AG11" s="247"/>
      <c r="AH11" s="247"/>
      <c r="AI11" s="247"/>
      <c r="AJ11" s="248"/>
      <c r="AK11" s="248"/>
      <c r="AL11" s="248"/>
      <c r="AM11" s="248"/>
      <c r="AN11" s="248"/>
      <c r="AO11" s="248"/>
      <c r="AP11" s="248"/>
      <c r="AQ11" s="248"/>
      <c r="AR11" s="248"/>
      <c r="AS11" s="248"/>
      <c r="AT11" s="248"/>
      <c r="AU11" s="248"/>
      <c r="AV11" s="249"/>
    </row>
    <row r="12" spans="1:48" s="16" customFormat="1" ht="34.5" customHeight="1" thickBot="1">
      <c r="A12" s="75"/>
      <c r="B12" s="245"/>
      <c r="C12" s="80"/>
      <c r="D12" s="250"/>
      <c r="E12" s="89"/>
      <c r="F12" s="89"/>
      <c r="G12" s="89"/>
      <c r="H12" s="224"/>
      <c r="I12" s="225" t="s">
        <v>382</v>
      </c>
      <c r="J12" s="226"/>
      <c r="K12" s="480" t="s">
        <v>169</v>
      </c>
      <c r="L12" s="481"/>
      <c r="M12" s="481"/>
      <c r="N12" s="481"/>
      <c r="O12" s="482"/>
      <c r="P12" s="251"/>
      <c r="Q12" s="252"/>
      <c r="R12" s="425" t="s">
        <v>383</v>
      </c>
      <c r="S12" s="252"/>
      <c r="T12" s="254"/>
      <c r="U12" s="255"/>
      <c r="V12" s="256"/>
      <c r="W12" s="256"/>
      <c r="X12" s="256"/>
      <c r="Y12" s="256"/>
      <c r="Z12" s="256"/>
      <c r="AA12" s="256"/>
      <c r="AB12" s="253" t="s">
        <v>172</v>
      </c>
      <c r="AC12" s="256"/>
      <c r="AD12" s="256"/>
      <c r="AE12" s="256"/>
      <c r="AF12" s="256"/>
      <c r="AG12" s="256"/>
      <c r="AH12" s="256"/>
      <c r="AI12" s="256"/>
      <c r="AJ12" s="256"/>
      <c r="AK12" s="256"/>
      <c r="AL12" s="256"/>
      <c r="AM12" s="256"/>
      <c r="AN12" s="256"/>
      <c r="AO12" s="256"/>
      <c r="AP12" s="256"/>
      <c r="AQ12" s="256"/>
      <c r="AR12" s="256"/>
      <c r="AS12" s="256"/>
      <c r="AT12" s="256"/>
      <c r="AU12" s="256"/>
      <c r="AV12" s="257"/>
    </row>
    <row r="13" spans="1:48" s="28" customFormat="1" ht="98.25" customHeight="1" thickBot="1">
      <c r="A13" s="100" t="s">
        <v>5</v>
      </c>
      <c r="B13" s="100" t="s">
        <v>1</v>
      </c>
      <c r="C13" s="100" t="s">
        <v>0</v>
      </c>
      <c r="D13" s="272" t="s">
        <v>170</v>
      </c>
      <c r="E13" s="273" t="s">
        <v>171</v>
      </c>
      <c r="F13" s="288" t="s">
        <v>240</v>
      </c>
      <c r="G13" s="288" t="s">
        <v>313</v>
      </c>
      <c r="H13" s="227" t="s">
        <v>4</v>
      </c>
      <c r="I13" s="228" t="s">
        <v>72</v>
      </c>
      <c r="J13" s="229" t="s">
        <v>2</v>
      </c>
      <c r="K13" s="287" t="s">
        <v>170</v>
      </c>
      <c r="L13" s="288" t="s">
        <v>171</v>
      </c>
      <c r="M13" s="288" t="s">
        <v>240</v>
      </c>
      <c r="N13" s="288" t="s">
        <v>313</v>
      </c>
      <c r="O13" s="424" t="s">
        <v>382</v>
      </c>
      <c r="P13" s="258" t="s">
        <v>242</v>
      </c>
      <c r="Q13" s="259" t="s">
        <v>243</v>
      </c>
      <c r="R13" s="259" t="s">
        <v>244</v>
      </c>
      <c r="S13" s="259" t="s">
        <v>245</v>
      </c>
      <c r="T13" s="260" t="s">
        <v>246</v>
      </c>
      <c r="U13" s="261" t="s">
        <v>173</v>
      </c>
      <c r="V13" s="228" t="s">
        <v>174</v>
      </c>
      <c r="W13" s="228" t="s">
        <v>175</v>
      </c>
      <c r="X13" s="228" t="s">
        <v>176</v>
      </c>
      <c r="Y13" s="228" t="s">
        <v>177</v>
      </c>
      <c r="Z13" s="262" t="s">
        <v>178</v>
      </c>
      <c r="AA13" s="228" t="s">
        <v>179</v>
      </c>
      <c r="AB13" s="228" t="s">
        <v>180</v>
      </c>
      <c r="AC13" s="228" t="s">
        <v>181</v>
      </c>
      <c r="AD13" s="228" t="s">
        <v>182</v>
      </c>
      <c r="AE13" s="262" t="s">
        <v>183</v>
      </c>
      <c r="AF13" s="227" t="s">
        <v>184</v>
      </c>
      <c r="AG13" s="228" t="s">
        <v>185</v>
      </c>
      <c r="AH13" s="228" t="s">
        <v>186</v>
      </c>
      <c r="AI13" s="228" t="s">
        <v>187</v>
      </c>
      <c r="AJ13" s="228" t="s">
        <v>188</v>
      </c>
      <c r="AK13" s="228" t="s">
        <v>189</v>
      </c>
      <c r="AL13" s="262" t="s">
        <v>190</v>
      </c>
      <c r="AM13" s="227" t="s">
        <v>191</v>
      </c>
      <c r="AN13" s="262" t="s">
        <v>192</v>
      </c>
      <c r="AO13" s="228" t="s">
        <v>193</v>
      </c>
      <c r="AP13" s="228" t="s">
        <v>194</v>
      </c>
      <c r="AQ13" s="228" t="s">
        <v>195</v>
      </c>
      <c r="AR13" s="228" t="s">
        <v>196</v>
      </c>
      <c r="AS13" s="228" t="s">
        <v>197</v>
      </c>
      <c r="AT13" s="228" t="s">
        <v>198</v>
      </c>
      <c r="AU13" s="228" t="s">
        <v>199</v>
      </c>
      <c r="AV13" s="263" t="s">
        <v>200</v>
      </c>
    </row>
    <row r="14" spans="1:48" s="16" customFormat="1" ht="30" customHeight="1">
      <c r="A14" s="230">
        <v>1</v>
      </c>
      <c r="B14" s="231" t="s">
        <v>315</v>
      </c>
      <c r="C14" s="231" t="s">
        <v>84</v>
      </c>
      <c r="D14" s="274">
        <v>0.68421052631578949</v>
      </c>
      <c r="E14" s="276">
        <v>0.52173913043478259</v>
      </c>
      <c r="F14" s="404">
        <v>0.76923076923076927</v>
      </c>
      <c r="G14" s="417" t="s">
        <v>314</v>
      </c>
      <c r="H14" s="232">
        <v>14</v>
      </c>
      <c r="I14" s="232" t="s">
        <v>314</v>
      </c>
      <c r="J14" s="408" t="s">
        <v>314</v>
      </c>
      <c r="K14" s="289">
        <v>3.0490716110658953</v>
      </c>
      <c r="L14" s="290">
        <v>3.3519606782106783</v>
      </c>
      <c r="M14" s="290">
        <v>3.4674096459096462</v>
      </c>
      <c r="N14" s="290" t="s">
        <v>314</v>
      </c>
      <c r="O14" s="413" t="s">
        <v>314</v>
      </c>
      <c r="P14" s="290"/>
      <c r="Q14" s="290"/>
      <c r="R14" s="290"/>
      <c r="S14" s="290"/>
      <c r="T14" s="290"/>
      <c r="U14" s="297"/>
      <c r="V14" s="290"/>
      <c r="W14" s="290"/>
      <c r="X14" s="290"/>
      <c r="Y14" s="290"/>
      <c r="Z14" s="298"/>
      <c r="AA14" s="290"/>
      <c r="AB14" s="290"/>
      <c r="AC14" s="290"/>
      <c r="AD14" s="290"/>
      <c r="AE14" s="290"/>
      <c r="AF14" s="297"/>
      <c r="AG14" s="290"/>
      <c r="AH14" s="290"/>
      <c r="AI14" s="290"/>
      <c r="AJ14" s="290"/>
      <c r="AK14" s="290"/>
      <c r="AL14" s="298"/>
      <c r="AM14" s="290"/>
      <c r="AN14" s="290"/>
      <c r="AO14" s="297"/>
      <c r="AP14" s="290"/>
      <c r="AQ14" s="290"/>
      <c r="AR14" s="290"/>
      <c r="AS14" s="290"/>
      <c r="AT14" s="290"/>
      <c r="AU14" s="290"/>
      <c r="AV14" s="298"/>
    </row>
    <row r="15" spans="1:48" s="16" customFormat="1" ht="30" customHeight="1">
      <c r="A15" s="233">
        <v>2</v>
      </c>
      <c r="B15" s="412" t="s">
        <v>41</v>
      </c>
      <c r="C15" s="234" t="s">
        <v>83</v>
      </c>
      <c r="D15" s="275">
        <v>0.4</v>
      </c>
      <c r="E15" s="277">
        <v>0.15384615384615385</v>
      </c>
      <c r="F15" s="405">
        <v>0.61111111111111116</v>
      </c>
      <c r="G15" s="418" t="s">
        <v>314</v>
      </c>
      <c r="H15" s="235">
        <v>13</v>
      </c>
      <c r="I15" s="235" t="s">
        <v>314</v>
      </c>
      <c r="J15" s="409" t="s">
        <v>314</v>
      </c>
      <c r="K15" s="291">
        <v>3.3641666666666667</v>
      </c>
      <c r="L15" s="292">
        <v>3.3470238095238094</v>
      </c>
      <c r="M15" s="292">
        <v>3.9683453583453585</v>
      </c>
      <c r="N15" s="292" t="s">
        <v>314</v>
      </c>
      <c r="O15" s="414" t="s">
        <v>314</v>
      </c>
      <c r="P15" s="292"/>
      <c r="Q15" s="292"/>
      <c r="R15" s="292"/>
      <c r="S15" s="292"/>
      <c r="T15" s="292"/>
      <c r="U15" s="299"/>
      <c r="V15" s="292"/>
      <c r="W15" s="292"/>
      <c r="X15" s="292"/>
      <c r="Y15" s="292"/>
      <c r="Z15" s="300"/>
      <c r="AA15" s="292"/>
      <c r="AB15" s="292"/>
      <c r="AC15" s="292"/>
      <c r="AD15" s="292"/>
      <c r="AE15" s="292"/>
      <c r="AF15" s="299"/>
      <c r="AG15" s="292"/>
      <c r="AH15" s="292"/>
      <c r="AI15" s="292"/>
      <c r="AJ15" s="292"/>
      <c r="AK15" s="292"/>
      <c r="AL15" s="300"/>
      <c r="AM15" s="292"/>
      <c r="AN15" s="292"/>
      <c r="AO15" s="299"/>
      <c r="AP15" s="292"/>
      <c r="AQ15" s="292"/>
      <c r="AR15" s="292"/>
      <c r="AS15" s="292"/>
      <c r="AT15" s="292"/>
      <c r="AU15" s="292"/>
      <c r="AV15" s="300"/>
    </row>
    <row r="16" spans="1:48" s="16" customFormat="1" ht="30" customHeight="1">
      <c r="A16" s="233">
        <v>3</v>
      </c>
      <c r="B16" s="412" t="s">
        <v>63</v>
      </c>
      <c r="C16" s="234" t="s">
        <v>316</v>
      </c>
      <c r="D16" s="275">
        <v>0.42857142857142855</v>
      </c>
      <c r="E16" s="277">
        <v>0.7142857142857143</v>
      </c>
      <c r="F16" s="405">
        <v>0.8</v>
      </c>
      <c r="G16" s="418" t="s">
        <v>314</v>
      </c>
      <c r="H16" s="235">
        <v>5</v>
      </c>
      <c r="I16" s="235" t="s">
        <v>314</v>
      </c>
      <c r="J16" s="409" t="s">
        <v>314</v>
      </c>
      <c r="K16" s="291">
        <v>3.2385714285714284</v>
      </c>
      <c r="L16" s="292">
        <v>3.0700952380952389</v>
      </c>
      <c r="M16" s="292">
        <v>3.5541666666666671</v>
      </c>
      <c r="N16" s="292" t="s">
        <v>314</v>
      </c>
      <c r="O16" s="414" t="s">
        <v>314</v>
      </c>
      <c r="P16" s="292"/>
      <c r="Q16" s="292"/>
      <c r="R16" s="292"/>
      <c r="S16" s="292"/>
      <c r="T16" s="292"/>
      <c r="U16" s="299"/>
      <c r="V16" s="292"/>
      <c r="W16" s="292"/>
      <c r="X16" s="292"/>
      <c r="Y16" s="292"/>
      <c r="Z16" s="300"/>
      <c r="AA16" s="292"/>
      <c r="AB16" s="292"/>
      <c r="AC16" s="292"/>
      <c r="AD16" s="292"/>
      <c r="AE16" s="292"/>
      <c r="AF16" s="299"/>
      <c r="AG16" s="292"/>
      <c r="AH16" s="292"/>
      <c r="AI16" s="292"/>
      <c r="AJ16" s="292"/>
      <c r="AK16" s="292"/>
      <c r="AL16" s="300"/>
      <c r="AM16" s="292"/>
      <c r="AN16" s="292"/>
      <c r="AO16" s="299"/>
      <c r="AP16" s="292"/>
      <c r="AQ16" s="292"/>
      <c r="AR16" s="292"/>
      <c r="AS16" s="292"/>
      <c r="AT16" s="292"/>
      <c r="AU16" s="292"/>
      <c r="AV16" s="300"/>
    </row>
    <row r="17" spans="1:48" s="16" customFormat="1" ht="30" customHeight="1">
      <c r="A17" s="233">
        <v>4</v>
      </c>
      <c r="B17" s="412" t="s">
        <v>58</v>
      </c>
      <c r="C17" s="234" t="s">
        <v>106</v>
      </c>
      <c r="D17" s="275">
        <v>0.5</v>
      </c>
      <c r="E17" s="277">
        <v>1</v>
      </c>
      <c r="F17" s="405">
        <v>1</v>
      </c>
      <c r="G17" s="418" t="s">
        <v>314</v>
      </c>
      <c r="H17" s="320">
        <v>4</v>
      </c>
      <c r="I17" s="320" t="s">
        <v>314</v>
      </c>
      <c r="J17" s="409" t="s">
        <v>314</v>
      </c>
      <c r="K17" s="291">
        <v>3.6053968253968249</v>
      </c>
      <c r="L17" s="292">
        <v>3.5671428571428572</v>
      </c>
      <c r="M17" s="292">
        <v>2.9000000000000004</v>
      </c>
      <c r="N17" s="292" t="s">
        <v>314</v>
      </c>
      <c r="O17" s="414" t="s">
        <v>314</v>
      </c>
      <c r="P17" s="292"/>
      <c r="Q17" s="292"/>
      <c r="R17" s="292"/>
      <c r="S17" s="292"/>
      <c r="T17" s="292"/>
      <c r="U17" s="299"/>
      <c r="V17" s="292"/>
      <c r="W17" s="292"/>
      <c r="X17" s="292"/>
      <c r="Y17" s="292"/>
      <c r="Z17" s="300"/>
      <c r="AA17" s="292"/>
      <c r="AB17" s="292"/>
      <c r="AC17" s="292"/>
      <c r="AD17" s="292"/>
      <c r="AE17" s="292"/>
      <c r="AF17" s="299"/>
      <c r="AG17" s="292"/>
      <c r="AH17" s="292"/>
      <c r="AI17" s="292"/>
      <c r="AJ17" s="292"/>
      <c r="AK17" s="292"/>
      <c r="AL17" s="300"/>
      <c r="AM17" s="292"/>
      <c r="AN17" s="292"/>
      <c r="AO17" s="299"/>
      <c r="AP17" s="292"/>
      <c r="AQ17" s="292"/>
      <c r="AR17" s="292"/>
      <c r="AS17" s="292"/>
      <c r="AT17" s="292"/>
      <c r="AU17" s="292"/>
      <c r="AV17" s="300"/>
    </row>
    <row r="18" spans="1:48" s="16" customFormat="1" ht="30" customHeight="1">
      <c r="A18" s="233">
        <v>5</v>
      </c>
      <c r="B18" s="271" t="s">
        <v>221</v>
      </c>
      <c r="C18" s="271" t="s">
        <v>317</v>
      </c>
      <c r="D18" s="280"/>
      <c r="E18" s="278"/>
      <c r="F18" s="103"/>
      <c r="G18" s="318" t="s">
        <v>314</v>
      </c>
      <c r="H18" s="318">
        <v>12</v>
      </c>
      <c r="I18" s="318" t="s">
        <v>314</v>
      </c>
      <c r="J18" s="407" t="s">
        <v>314</v>
      </c>
      <c r="K18" s="306"/>
      <c r="L18" s="307"/>
      <c r="M18" s="307"/>
      <c r="N18" s="307" t="s">
        <v>314</v>
      </c>
      <c r="O18" s="308" t="s">
        <v>314</v>
      </c>
      <c r="P18" s="307"/>
      <c r="Q18" s="292"/>
      <c r="R18" s="292"/>
      <c r="S18" s="292"/>
      <c r="T18" s="307"/>
      <c r="U18" s="306"/>
      <c r="V18" s="307"/>
      <c r="W18" s="307"/>
      <c r="X18" s="307"/>
      <c r="Y18" s="307"/>
      <c r="Z18" s="308"/>
      <c r="AA18" s="307"/>
      <c r="AB18" s="307"/>
      <c r="AC18" s="307"/>
      <c r="AD18" s="307"/>
      <c r="AE18" s="307"/>
      <c r="AF18" s="306"/>
      <c r="AG18" s="307"/>
      <c r="AH18" s="307"/>
      <c r="AI18" s="307"/>
      <c r="AJ18" s="307"/>
      <c r="AK18" s="307"/>
      <c r="AL18" s="308"/>
      <c r="AM18" s="307"/>
      <c r="AN18" s="307"/>
      <c r="AO18" s="306"/>
      <c r="AP18" s="307"/>
      <c r="AQ18" s="307"/>
      <c r="AR18" s="307"/>
      <c r="AS18" s="307"/>
      <c r="AT18" s="307"/>
      <c r="AU18" s="307"/>
      <c r="AV18" s="308"/>
    </row>
    <row r="19" spans="1:48" s="16" customFormat="1" ht="30" customHeight="1">
      <c r="A19" s="233">
        <v>6</v>
      </c>
      <c r="B19" s="412" t="s">
        <v>45</v>
      </c>
      <c r="C19" s="234" t="s">
        <v>85</v>
      </c>
      <c r="D19" s="275">
        <v>0.72222222222222221</v>
      </c>
      <c r="E19" s="277">
        <v>0.5714285714285714</v>
      </c>
      <c r="F19" s="405">
        <v>0.33333333333333331</v>
      </c>
      <c r="G19" s="418" t="s">
        <v>314</v>
      </c>
      <c r="H19" s="235">
        <v>8</v>
      </c>
      <c r="I19" s="235" t="s">
        <v>314</v>
      </c>
      <c r="J19" s="409" t="s">
        <v>314</v>
      </c>
      <c r="K19" s="291">
        <v>3.573755102040816</v>
      </c>
      <c r="L19" s="292">
        <v>4.0912499999999996</v>
      </c>
      <c r="M19" s="292">
        <v>4.2067857142857141</v>
      </c>
      <c r="N19" s="292" t="s">
        <v>314</v>
      </c>
      <c r="O19" s="414" t="s">
        <v>314</v>
      </c>
      <c r="P19" s="292"/>
      <c r="Q19" s="307"/>
      <c r="R19" s="307"/>
      <c r="S19" s="307"/>
      <c r="T19" s="292"/>
      <c r="U19" s="299"/>
      <c r="V19" s="292"/>
      <c r="W19" s="292"/>
      <c r="X19" s="292"/>
      <c r="Y19" s="292"/>
      <c r="Z19" s="300"/>
      <c r="AA19" s="292"/>
      <c r="AB19" s="292"/>
      <c r="AC19" s="292"/>
      <c r="AD19" s="292"/>
      <c r="AE19" s="292"/>
      <c r="AF19" s="299"/>
      <c r="AG19" s="292"/>
      <c r="AH19" s="292"/>
      <c r="AI19" s="292"/>
      <c r="AJ19" s="292"/>
      <c r="AK19" s="292"/>
      <c r="AL19" s="300"/>
      <c r="AM19" s="292"/>
      <c r="AN19" s="292"/>
      <c r="AO19" s="299"/>
      <c r="AP19" s="292"/>
      <c r="AQ19" s="292"/>
      <c r="AR19" s="292"/>
      <c r="AS19" s="292"/>
      <c r="AT19" s="292"/>
      <c r="AU19" s="292"/>
      <c r="AV19" s="300"/>
    </row>
    <row r="20" spans="1:48" s="16" customFormat="1" ht="30" customHeight="1">
      <c r="A20" s="233">
        <v>7</v>
      </c>
      <c r="B20" s="412" t="s">
        <v>54</v>
      </c>
      <c r="C20" s="234" t="s">
        <v>86</v>
      </c>
      <c r="D20" s="275">
        <v>0.2</v>
      </c>
      <c r="E20" s="277">
        <v>0.25</v>
      </c>
      <c r="F20" s="405">
        <v>0.36363636363636365</v>
      </c>
      <c r="G20" s="418" t="s">
        <v>314</v>
      </c>
      <c r="H20" s="235">
        <v>7</v>
      </c>
      <c r="I20" s="235" t="s">
        <v>314</v>
      </c>
      <c r="J20" s="409" t="s">
        <v>314</v>
      </c>
      <c r="K20" s="291">
        <v>3.8930952380952375</v>
      </c>
      <c r="L20" s="292">
        <v>4.2790476190476188</v>
      </c>
      <c r="M20" s="292">
        <v>4.0249007936507937</v>
      </c>
      <c r="N20" s="292" t="s">
        <v>314</v>
      </c>
      <c r="O20" s="414" t="s">
        <v>314</v>
      </c>
      <c r="P20" s="292"/>
      <c r="Q20" s="292"/>
      <c r="R20" s="292"/>
      <c r="S20" s="292"/>
      <c r="T20" s="292"/>
      <c r="U20" s="299"/>
      <c r="V20" s="292"/>
      <c r="W20" s="292"/>
      <c r="X20" s="292"/>
      <c r="Y20" s="292"/>
      <c r="Z20" s="300"/>
      <c r="AA20" s="292"/>
      <c r="AB20" s="292"/>
      <c r="AC20" s="292"/>
      <c r="AD20" s="292"/>
      <c r="AE20" s="292"/>
      <c r="AF20" s="299"/>
      <c r="AG20" s="292"/>
      <c r="AH20" s="292"/>
      <c r="AI20" s="292"/>
      <c r="AJ20" s="292"/>
      <c r="AK20" s="292"/>
      <c r="AL20" s="300"/>
      <c r="AM20" s="292"/>
      <c r="AN20" s="292"/>
      <c r="AO20" s="299"/>
      <c r="AP20" s="292"/>
      <c r="AQ20" s="292"/>
      <c r="AR20" s="292"/>
      <c r="AS20" s="292"/>
      <c r="AT20" s="292"/>
      <c r="AU20" s="292"/>
      <c r="AV20" s="300"/>
    </row>
    <row r="21" spans="1:48" s="16" customFormat="1" ht="30" customHeight="1">
      <c r="A21" s="233">
        <v>8</v>
      </c>
      <c r="B21" s="412" t="s">
        <v>56</v>
      </c>
      <c r="C21" s="234" t="s">
        <v>107</v>
      </c>
      <c r="D21" s="275">
        <v>0.26666666666666666</v>
      </c>
      <c r="E21" s="277">
        <v>0.54545454545454541</v>
      </c>
      <c r="F21" s="405">
        <v>0.26666666666666666</v>
      </c>
      <c r="G21" s="418" t="s">
        <v>314</v>
      </c>
      <c r="H21" s="235">
        <v>12</v>
      </c>
      <c r="I21" s="235" t="s">
        <v>314</v>
      </c>
      <c r="J21" s="409" t="s">
        <v>314</v>
      </c>
      <c r="K21" s="291">
        <v>3.292876984126984</v>
      </c>
      <c r="L21" s="292">
        <v>2.585119047619048</v>
      </c>
      <c r="M21" s="292">
        <v>3.9899999999999998</v>
      </c>
      <c r="N21" s="292" t="s">
        <v>314</v>
      </c>
      <c r="O21" s="414" t="s">
        <v>314</v>
      </c>
      <c r="P21" s="292"/>
      <c r="Q21" s="292"/>
      <c r="R21" s="292"/>
      <c r="S21" s="292"/>
      <c r="T21" s="292"/>
      <c r="U21" s="299"/>
      <c r="V21" s="292"/>
      <c r="W21" s="292"/>
      <c r="X21" s="292"/>
      <c r="Y21" s="292"/>
      <c r="Z21" s="300"/>
      <c r="AA21" s="292"/>
      <c r="AB21" s="292"/>
      <c r="AC21" s="292"/>
      <c r="AD21" s="292"/>
      <c r="AE21" s="292"/>
      <c r="AF21" s="299"/>
      <c r="AG21" s="292"/>
      <c r="AH21" s="292"/>
      <c r="AI21" s="292"/>
      <c r="AJ21" s="292"/>
      <c r="AK21" s="292"/>
      <c r="AL21" s="300"/>
      <c r="AM21" s="292"/>
      <c r="AN21" s="292"/>
      <c r="AO21" s="299"/>
      <c r="AP21" s="292"/>
      <c r="AQ21" s="292"/>
      <c r="AR21" s="292"/>
      <c r="AS21" s="292"/>
      <c r="AT21" s="292"/>
      <c r="AU21" s="292"/>
      <c r="AV21" s="300"/>
    </row>
    <row r="22" spans="1:48" s="16" customFormat="1" ht="30" customHeight="1">
      <c r="A22" s="233">
        <v>9</v>
      </c>
      <c r="B22" s="412" t="s">
        <v>47</v>
      </c>
      <c r="C22" s="234" t="s">
        <v>87</v>
      </c>
      <c r="D22" s="275">
        <v>0.5</v>
      </c>
      <c r="E22" s="277">
        <v>0.66666666666666663</v>
      </c>
      <c r="F22" s="405">
        <v>0.625</v>
      </c>
      <c r="G22" s="418" t="s">
        <v>314</v>
      </c>
      <c r="H22" s="235">
        <v>8</v>
      </c>
      <c r="I22" s="235" t="s">
        <v>314</v>
      </c>
      <c r="J22" s="409" t="s">
        <v>314</v>
      </c>
      <c r="K22" s="291">
        <v>3.1537142857142855</v>
      </c>
      <c r="L22" s="292">
        <v>3.1074574829931976</v>
      </c>
      <c r="M22" s="292">
        <v>3.7326785714285711</v>
      </c>
      <c r="N22" s="292" t="s">
        <v>314</v>
      </c>
      <c r="O22" s="414" t="s">
        <v>314</v>
      </c>
      <c r="P22" s="292"/>
      <c r="Q22" s="292"/>
      <c r="R22" s="292"/>
      <c r="S22" s="292"/>
      <c r="T22" s="292"/>
      <c r="U22" s="299"/>
      <c r="V22" s="292"/>
      <c r="W22" s="292"/>
      <c r="X22" s="292"/>
      <c r="Y22" s="292"/>
      <c r="Z22" s="300"/>
      <c r="AA22" s="292"/>
      <c r="AB22" s="292"/>
      <c r="AC22" s="292"/>
      <c r="AD22" s="292"/>
      <c r="AE22" s="292"/>
      <c r="AF22" s="299"/>
      <c r="AG22" s="292"/>
      <c r="AH22" s="292"/>
      <c r="AI22" s="292"/>
      <c r="AJ22" s="292"/>
      <c r="AK22" s="292"/>
      <c r="AL22" s="300"/>
      <c r="AM22" s="292"/>
      <c r="AN22" s="292"/>
      <c r="AO22" s="299"/>
      <c r="AP22" s="292"/>
      <c r="AQ22" s="292"/>
      <c r="AR22" s="292"/>
      <c r="AS22" s="292"/>
      <c r="AT22" s="292"/>
      <c r="AU22" s="292"/>
      <c r="AV22" s="300"/>
    </row>
    <row r="23" spans="1:48" s="16" customFormat="1" ht="30" customHeight="1">
      <c r="A23" s="233">
        <v>10</v>
      </c>
      <c r="B23" s="412" t="s">
        <v>48</v>
      </c>
      <c r="C23" s="234" t="s">
        <v>88</v>
      </c>
      <c r="D23" s="275">
        <v>0.53846153846153844</v>
      </c>
      <c r="E23" s="277">
        <v>0.25</v>
      </c>
      <c r="F23" s="405">
        <v>0.54545454545454541</v>
      </c>
      <c r="G23" s="418" t="s">
        <v>314</v>
      </c>
      <c r="H23" s="235">
        <v>11</v>
      </c>
      <c r="I23" s="235" t="s">
        <v>314</v>
      </c>
      <c r="J23" s="409" t="s">
        <v>314</v>
      </c>
      <c r="K23" s="291">
        <v>2.9628174603174604</v>
      </c>
      <c r="L23" s="292">
        <v>3.6841269841269844</v>
      </c>
      <c r="M23" s="292">
        <v>3.5001587301587298</v>
      </c>
      <c r="N23" s="292" t="s">
        <v>314</v>
      </c>
      <c r="O23" s="414" t="s">
        <v>314</v>
      </c>
      <c r="P23" s="292"/>
      <c r="Q23" s="292"/>
      <c r="R23" s="292"/>
      <c r="S23" s="292"/>
      <c r="T23" s="292"/>
      <c r="U23" s="299"/>
      <c r="V23" s="292"/>
      <c r="W23" s="292"/>
      <c r="X23" s="292"/>
      <c r="Y23" s="292"/>
      <c r="Z23" s="300"/>
      <c r="AA23" s="292"/>
      <c r="AB23" s="292"/>
      <c r="AC23" s="292"/>
      <c r="AD23" s="292"/>
      <c r="AE23" s="292"/>
      <c r="AF23" s="299"/>
      <c r="AG23" s="292"/>
      <c r="AH23" s="292"/>
      <c r="AI23" s="292"/>
      <c r="AJ23" s="292"/>
      <c r="AK23" s="292"/>
      <c r="AL23" s="300"/>
      <c r="AM23" s="292"/>
      <c r="AN23" s="292"/>
      <c r="AO23" s="299"/>
      <c r="AP23" s="292"/>
      <c r="AQ23" s="292"/>
      <c r="AR23" s="292"/>
      <c r="AS23" s="292"/>
      <c r="AT23" s="292"/>
      <c r="AU23" s="292"/>
      <c r="AV23" s="300"/>
    </row>
    <row r="24" spans="1:48" s="16" customFormat="1" ht="30" customHeight="1">
      <c r="A24" s="233">
        <v>11</v>
      </c>
      <c r="B24" s="412" t="s">
        <v>157</v>
      </c>
      <c r="C24" s="234" t="s">
        <v>163</v>
      </c>
      <c r="D24" s="275"/>
      <c r="E24" s="277"/>
      <c r="F24" s="405">
        <v>0.66666666666666663</v>
      </c>
      <c r="G24" s="418" t="s">
        <v>314</v>
      </c>
      <c r="H24" s="235">
        <v>4</v>
      </c>
      <c r="I24" s="235" t="s">
        <v>314</v>
      </c>
      <c r="J24" s="409" t="s">
        <v>314</v>
      </c>
      <c r="K24" s="309"/>
      <c r="L24" s="307"/>
      <c r="M24" s="307">
        <v>3.7558730158730165</v>
      </c>
      <c r="N24" s="307" t="s">
        <v>314</v>
      </c>
      <c r="O24" s="414" t="s">
        <v>314</v>
      </c>
      <c r="P24" s="292"/>
      <c r="Q24" s="292"/>
      <c r="R24" s="292"/>
      <c r="S24" s="292"/>
      <c r="T24" s="292"/>
      <c r="U24" s="299"/>
      <c r="V24" s="292"/>
      <c r="W24" s="292"/>
      <c r="X24" s="292"/>
      <c r="Y24" s="292"/>
      <c r="Z24" s="300"/>
      <c r="AA24" s="292"/>
      <c r="AB24" s="292"/>
      <c r="AC24" s="292"/>
      <c r="AD24" s="292"/>
      <c r="AE24" s="292"/>
      <c r="AF24" s="299"/>
      <c r="AG24" s="292"/>
      <c r="AH24" s="292"/>
      <c r="AI24" s="292"/>
      <c r="AJ24" s="292"/>
      <c r="AK24" s="292"/>
      <c r="AL24" s="300"/>
      <c r="AM24" s="292"/>
      <c r="AN24" s="292"/>
      <c r="AO24" s="299"/>
      <c r="AP24" s="292"/>
      <c r="AQ24" s="292"/>
      <c r="AR24" s="292"/>
      <c r="AS24" s="292"/>
      <c r="AT24" s="292"/>
      <c r="AU24" s="292"/>
      <c r="AV24" s="300"/>
    </row>
    <row r="25" spans="1:48" s="16" customFormat="1" ht="30" customHeight="1">
      <c r="A25" s="233">
        <v>12</v>
      </c>
      <c r="B25" s="271" t="s">
        <v>222</v>
      </c>
      <c r="C25" s="270" t="s">
        <v>238</v>
      </c>
      <c r="D25" s="280"/>
      <c r="E25" s="278"/>
      <c r="F25" s="103"/>
      <c r="G25" s="318" t="s">
        <v>314</v>
      </c>
      <c r="H25" s="318">
        <v>14</v>
      </c>
      <c r="I25" s="318" t="s">
        <v>314</v>
      </c>
      <c r="J25" s="407" t="s">
        <v>314</v>
      </c>
      <c r="K25" s="306"/>
      <c r="L25" s="307"/>
      <c r="M25" s="307"/>
      <c r="N25" s="307" t="s">
        <v>314</v>
      </c>
      <c r="O25" s="308" t="s">
        <v>314</v>
      </c>
      <c r="P25" s="307"/>
      <c r="Q25" s="292"/>
      <c r="R25" s="292"/>
      <c r="S25" s="292"/>
      <c r="T25" s="307"/>
      <c r="U25" s="306"/>
      <c r="V25" s="307"/>
      <c r="W25" s="307"/>
      <c r="X25" s="307"/>
      <c r="Y25" s="307"/>
      <c r="Z25" s="308"/>
      <c r="AA25" s="307"/>
      <c r="AB25" s="307"/>
      <c r="AC25" s="307"/>
      <c r="AD25" s="307"/>
      <c r="AE25" s="307"/>
      <c r="AF25" s="306"/>
      <c r="AG25" s="307"/>
      <c r="AH25" s="307"/>
      <c r="AI25" s="307"/>
      <c r="AJ25" s="307"/>
      <c r="AK25" s="307"/>
      <c r="AL25" s="308"/>
      <c r="AM25" s="307"/>
      <c r="AN25" s="307"/>
      <c r="AO25" s="306"/>
      <c r="AP25" s="307"/>
      <c r="AQ25" s="307"/>
      <c r="AR25" s="307"/>
      <c r="AS25" s="307"/>
      <c r="AT25" s="307"/>
      <c r="AU25" s="307"/>
      <c r="AV25" s="308"/>
    </row>
    <row r="26" spans="1:48" s="16" customFormat="1" ht="30" customHeight="1">
      <c r="A26" s="233">
        <v>13</v>
      </c>
      <c r="B26" s="412" t="s">
        <v>37</v>
      </c>
      <c r="C26" s="234" t="s">
        <v>89</v>
      </c>
      <c r="D26" s="275">
        <v>0.33333333333333331</v>
      </c>
      <c r="E26" s="277">
        <v>0.375</v>
      </c>
      <c r="F26" s="405">
        <v>0.5</v>
      </c>
      <c r="G26" s="418" t="s">
        <v>314</v>
      </c>
      <c r="H26" s="235">
        <v>9</v>
      </c>
      <c r="I26" s="235" t="s">
        <v>314</v>
      </c>
      <c r="J26" s="409" t="s">
        <v>314</v>
      </c>
      <c r="K26" s="291">
        <v>4.288095238095238</v>
      </c>
      <c r="L26" s="292">
        <v>3.3140476190476194</v>
      </c>
      <c r="M26" s="292">
        <v>3.4185714285714282</v>
      </c>
      <c r="N26" s="292" t="s">
        <v>314</v>
      </c>
      <c r="O26" s="414" t="s">
        <v>314</v>
      </c>
      <c r="P26" s="292"/>
      <c r="Q26" s="307"/>
      <c r="R26" s="307"/>
      <c r="S26" s="307"/>
      <c r="T26" s="292"/>
      <c r="U26" s="299"/>
      <c r="V26" s="292"/>
      <c r="W26" s="292"/>
      <c r="X26" s="292"/>
      <c r="Y26" s="292"/>
      <c r="Z26" s="300"/>
      <c r="AA26" s="292"/>
      <c r="AB26" s="292"/>
      <c r="AC26" s="292"/>
      <c r="AD26" s="292"/>
      <c r="AE26" s="292"/>
      <c r="AF26" s="299"/>
      <c r="AG26" s="292"/>
      <c r="AH26" s="292"/>
      <c r="AI26" s="292"/>
      <c r="AJ26" s="292"/>
      <c r="AK26" s="292"/>
      <c r="AL26" s="300"/>
      <c r="AM26" s="292"/>
      <c r="AN26" s="292"/>
      <c r="AO26" s="299"/>
      <c r="AP26" s="292"/>
      <c r="AQ26" s="292"/>
      <c r="AR26" s="292"/>
      <c r="AS26" s="292"/>
      <c r="AT26" s="292"/>
      <c r="AU26" s="292"/>
      <c r="AV26" s="300"/>
    </row>
    <row r="27" spans="1:48" s="16" customFormat="1" ht="30" customHeight="1">
      <c r="A27" s="233">
        <v>14</v>
      </c>
      <c r="B27" s="412" t="s">
        <v>50</v>
      </c>
      <c r="C27" s="234" t="s">
        <v>90</v>
      </c>
      <c r="D27" s="275">
        <v>0.57894736842105265</v>
      </c>
      <c r="E27" s="277">
        <v>0.1111111111111111</v>
      </c>
      <c r="F27" s="405">
        <v>0.33333333333333331</v>
      </c>
      <c r="G27" s="418" t="s">
        <v>314</v>
      </c>
      <c r="H27" s="235">
        <v>11</v>
      </c>
      <c r="I27" s="235" t="s">
        <v>314</v>
      </c>
      <c r="J27" s="409" t="s">
        <v>314</v>
      </c>
      <c r="K27" s="291">
        <v>3.7140154950869233</v>
      </c>
      <c r="L27" s="292">
        <v>4.3495238095238093</v>
      </c>
      <c r="M27" s="292">
        <v>3.84</v>
      </c>
      <c r="N27" s="292" t="s">
        <v>314</v>
      </c>
      <c r="O27" s="414" t="s">
        <v>314</v>
      </c>
      <c r="P27" s="292"/>
      <c r="Q27" s="292"/>
      <c r="R27" s="292"/>
      <c r="S27" s="292"/>
      <c r="T27" s="292"/>
      <c r="U27" s="299"/>
      <c r="V27" s="292"/>
      <c r="W27" s="292"/>
      <c r="X27" s="292"/>
      <c r="Y27" s="292"/>
      <c r="Z27" s="300"/>
      <c r="AA27" s="292"/>
      <c r="AB27" s="292"/>
      <c r="AC27" s="292"/>
      <c r="AD27" s="292"/>
      <c r="AE27" s="292"/>
      <c r="AF27" s="299"/>
      <c r="AG27" s="292"/>
      <c r="AH27" s="292"/>
      <c r="AI27" s="292"/>
      <c r="AJ27" s="292"/>
      <c r="AK27" s="292"/>
      <c r="AL27" s="300"/>
      <c r="AM27" s="292"/>
      <c r="AN27" s="292"/>
      <c r="AO27" s="299"/>
      <c r="AP27" s="292"/>
      <c r="AQ27" s="292"/>
      <c r="AR27" s="292"/>
      <c r="AS27" s="292"/>
      <c r="AT27" s="292"/>
      <c r="AU27" s="292"/>
      <c r="AV27" s="300"/>
    </row>
    <row r="28" spans="1:48" s="16" customFormat="1" ht="30" customHeight="1">
      <c r="A28" s="233">
        <v>15</v>
      </c>
      <c r="B28" s="412" t="s">
        <v>46</v>
      </c>
      <c r="C28" s="234" t="s">
        <v>91</v>
      </c>
      <c r="D28" s="275">
        <v>0.33333333333333331</v>
      </c>
      <c r="E28" s="277">
        <v>0.66666666666666663</v>
      </c>
      <c r="F28" s="405">
        <v>0.2857142857142857</v>
      </c>
      <c r="G28" s="418" t="s">
        <v>314</v>
      </c>
      <c r="H28" s="235">
        <v>5</v>
      </c>
      <c r="I28" s="235" t="s">
        <v>314</v>
      </c>
      <c r="J28" s="409" t="s">
        <v>314</v>
      </c>
      <c r="K28" s="291">
        <v>2.5978571428571429</v>
      </c>
      <c r="L28" s="292">
        <v>3.3343333333333334</v>
      </c>
      <c r="M28" s="292">
        <v>2.3823809523809523</v>
      </c>
      <c r="N28" s="292" t="s">
        <v>314</v>
      </c>
      <c r="O28" s="414" t="s">
        <v>314</v>
      </c>
      <c r="P28" s="292"/>
      <c r="Q28" s="292"/>
      <c r="R28" s="292"/>
      <c r="S28" s="292"/>
      <c r="T28" s="292"/>
      <c r="U28" s="299"/>
      <c r="V28" s="292"/>
      <c r="W28" s="292"/>
      <c r="X28" s="292"/>
      <c r="Y28" s="292"/>
      <c r="Z28" s="300"/>
      <c r="AA28" s="292"/>
      <c r="AB28" s="292"/>
      <c r="AC28" s="292"/>
      <c r="AD28" s="292"/>
      <c r="AE28" s="292"/>
      <c r="AF28" s="299"/>
      <c r="AG28" s="292"/>
      <c r="AH28" s="292"/>
      <c r="AI28" s="292"/>
      <c r="AJ28" s="292"/>
      <c r="AK28" s="292"/>
      <c r="AL28" s="300"/>
      <c r="AM28" s="292"/>
      <c r="AN28" s="292"/>
      <c r="AO28" s="299"/>
      <c r="AP28" s="292"/>
      <c r="AQ28" s="292"/>
      <c r="AR28" s="292"/>
      <c r="AS28" s="292"/>
      <c r="AT28" s="292"/>
      <c r="AU28" s="292"/>
      <c r="AV28" s="300"/>
    </row>
    <row r="29" spans="1:48" s="16" customFormat="1" ht="30" customHeight="1">
      <c r="A29" s="233">
        <v>16</v>
      </c>
      <c r="B29" s="412" t="s">
        <v>38</v>
      </c>
      <c r="C29" s="234" t="s">
        <v>92</v>
      </c>
      <c r="D29" s="275">
        <v>0.5714285714285714</v>
      </c>
      <c r="E29" s="277">
        <v>0.75</v>
      </c>
      <c r="F29" s="405">
        <v>0.33333333333333331</v>
      </c>
      <c r="G29" s="418" t="s">
        <v>314</v>
      </c>
      <c r="H29" s="235">
        <v>8</v>
      </c>
      <c r="I29" s="235" t="s">
        <v>314</v>
      </c>
      <c r="J29" s="409" t="s">
        <v>314</v>
      </c>
      <c r="K29" s="291">
        <v>4.4479166666666661</v>
      </c>
      <c r="L29" s="292">
        <v>3.9575000000000005</v>
      </c>
      <c r="M29" s="292">
        <v>4.0955555555555554</v>
      </c>
      <c r="N29" s="292" t="s">
        <v>314</v>
      </c>
      <c r="O29" s="414" t="s">
        <v>314</v>
      </c>
      <c r="P29" s="292"/>
      <c r="Q29" s="292"/>
      <c r="R29" s="292"/>
      <c r="S29" s="292"/>
      <c r="T29" s="292"/>
      <c r="U29" s="299"/>
      <c r="V29" s="292"/>
      <c r="W29" s="292"/>
      <c r="X29" s="292"/>
      <c r="Y29" s="292"/>
      <c r="Z29" s="300"/>
      <c r="AA29" s="292"/>
      <c r="AB29" s="292"/>
      <c r="AC29" s="292"/>
      <c r="AD29" s="292"/>
      <c r="AE29" s="292"/>
      <c r="AF29" s="299"/>
      <c r="AG29" s="292"/>
      <c r="AH29" s="292"/>
      <c r="AI29" s="292"/>
      <c r="AJ29" s="292"/>
      <c r="AK29" s="292"/>
      <c r="AL29" s="300"/>
      <c r="AM29" s="292"/>
      <c r="AN29" s="292"/>
      <c r="AO29" s="299"/>
      <c r="AP29" s="292"/>
      <c r="AQ29" s="292"/>
      <c r="AR29" s="292"/>
      <c r="AS29" s="292"/>
      <c r="AT29" s="292"/>
      <c r="AU29" s="292"/>
      <c r="AV29" s="300"/>
    </row>
    <row r="30" spans="1:48" s="16" customFormat="1" ht="30" customHeight="1">
      <c r="A30" s="233">
        <v>17</v>
      </c>
      <c r="B30" s="412" t="s">
        <v>55</v>
      </c>
      <c r="C30" s="234" t="s">
        <v>93</v>
      </c>
      <c r="D30" s="275">
        <v>0</v>
      </c>
      <c r="E30" s="277">
        <v>0.66666666666666663</v>
      </c>
      <c r="F30" s="405">
        <v>1</v>
      </c>
      <c r="G30" s="418" t="s">
        <v>314</v>
      </c>
      <c r="H30" s="235">
        <v>5</v>
      </c>
      <c r="I30" s="235" t="s">
        <v>314</v>
      </c>
      <c r="J30" s="409" t="s">
        <v>314</v>
      </c>
      <c r="K30" s="291"/>
      <c r="L30" s="292">
        <v>2.5619047619047617</v>
      </c>
      <c r="M30" s="292">
        <v>2.9638095238095241</v>
      </c>
      <c r="N30" s="292" t="s">
        <v>314</v>
      </c>
      <c r="O30" s="414" t="s">
        <v>314</v>
      </c>
      <c r="P30" s="292"/>
      <c r="Q30" s="292"/>
      <c r="R30" s="292"/>
      <c r="S30" s="292"/>
      <c r="T30" s="292"/>
      <c r="U30" s="299"/>
      <c r="V30" s="292"/>
      <c r="W30" s="292"/>
      <c r="X30" s="292"/>
      <c r="Y30" s="292"/>
      <c r="Z30" s="300"/>
      <c r="AA30" s="292"/>
      <c r="AB30" s="292"/>
      <c r="AC30" s="292"/>
      <c r="AD30" s="292"/>
      <c r="AE30" s="292"/>
      <c r="AF30" s="299"/>
      <c r="AG30" s="292"/>
      <c r="AH30" s="292"/>
      <c r="AI30" s="292"/>
      <c r="AJ30" s="292"/>
      <c r="AK30" s="292"/>
      <c r="AL30" s="300"/>
      <c r="AM30" s="292"/>
      <c r="AN30" s="292"/>
      <c r="AO30" s="299"/>
      <c r="AP30" s="292"/>
      <c r="AQ30" s="292"/>
      <c r="AR30" s="292"/>
      <c r="AS30" s="292"/>
      <c r="AT30" s="292"/>
      <c r="AU30" s="292"/>
      <c r="AV30" s="300"/>
    </row>
    <row r="31" spans="1:48" s="16" customFormat="1" ht="30" customHeight="1">
      <c r="A31" s="233">
        <v>18</v>
      </c>
      <c r="B31" s="412" t="s">
        <v>52</v>
      </c>
      <c r="C31" s="234" t="s">
        <v>94</v>
      </c>
      <c r="D31" s="275">
        <v>0.1</v>
      </c>
      <c r="E31" s="277">
        <v>1</v>
      </c>
      <c r="F31" s="405">
        <v>0.33333333333333331</v>
      </c>
      <c r="G31" s="418" t="s">
        <v>314</v>
      </c>
      <c r="H31" s="235">
        <v>5</v>
      </c>
      <c r="I31" s="235" t="s">
        <v>314</v>
      </c>
      <c r="J31" s="409" t="s">
        <v>314</v>
      </c>
      <c r="K31" s="291">
        <v>1.836904761904762</v>
      </c>
      <c r="L31" s="292">
        <v>4.0953968253968265</v>
      </c>
      <c r="M31" s="292">
        <v>3.613928571428572</v>
      </c>
      <c r="N31" s="292" t="s">
        <v>314</v>
      </c>
      <c r="O31" s="414" t="s">
        <v>314</v>
      </c>
      <c r="P31" s="292"/>
      <c r="Q31" s="292"/>
      <c r="R31" s="292"/>
      <c r="S31" s="292"/>
      <c r="T31" s="292"/>
      <c r="U31" s="299"/>
      <c r="V31" s="292"/>
      <c r="W31" s="292"/>
      <c r="X31" s="292"/>
      <c r="Y31" s="292"/>
      <c r="Z31" s="300"/>
      <c r="AA31" s="292"/>
      <c r="AB31" s="292"/>
      <c r="AC31" s="292"/>
      <c r="AD31" s="292"/>
      <c r="AE31" s="292"/>
      <c r="AF31" s="299"/>
      <c r="AG31" s="292"/>
      <c r="AH31" s="292"/>
      <c r="AI31" s="292"/>
      <c r="AJ31" s="292"/>
      <c r="AK31" s="292"/>
      <c r="AL31" s="300"/>
      <c r="AM31" s="292"/>
      <c r="AN31" s="292"/>
      <c r="AO31" s="299"/>
      <c r="AP31" s="292"/>
      <c r="AQ31" s="292"/>
      <c r="AR31" s="292"/>
      <c r="AS31" s="292"/>
      <c r="AT31" s="292"/>
      <c r="AU31" s="292"/>
      <c r="AV31" s="300"/>
    </row>
    <row r="32" spans="1:48" s="16" customFormat="1" ht="30" customHeight="1">
      <c r="A32" s="233">
        <v>19</v>
      </c>
      <c r="B32" s="412" t="s">
        <v>62</v>
      </c>
      <c r="C32" s="234" t="s">
        <v>95</v>
      </c>
      <c r="D32" s="275">
        <v>0.16666666666666666</v>
      </c>
      <c r="E32" s="277">
        <v>0.8</v>
      </c>
      <c r="F32" s="405">
        <v>0.4</v>
      </c>
      <c r="G32" s="418" t="s">
        <v>314</v>
      </c>
      <c r="H32" s="235">
        <v>11</v>
      </c>
      <c r="I32" s="235" t="s">
        <v>314</v>
      </c>
      <c r="J32" s="409" t="s">
        <v>314</v>
      </c>
      <c r="K32" s="291">
        <v>3.9878571428571425</v>
      </c>
      <c r="L32" s="292">
        <v>3.7932738095238094</v>
      </c>
      <c r="M32" s="292">
        <v>2.9853571428571426</v>
      </c>
      <c r="N32" s="292" t="s">
        <v>314</v>
      </c>
      <c r="O32" s="414" t="s">
        <v>314</v>
      </c>
      <c r="P32" s="292"/>
      <c r="Q32" s="292"/>
      <c r="R32" s="292"/>
      <c r="S32" s="292"/>
      <c r="T32" s="292"/>
      <c r="U32" s="299"/>
      <c r="V32" s="292"/>
      <c r="W32" s="292"/>
      <c r="X32" s="292"/>
      <c r="Y32" s="292"/>
      <c r="Z32" s="300"/>
      <c r="AA32" s="292"/>
      <c r="AB32" s="292"/>
      <c r="AC32" s="292"/>
      <c r="AD32" s="292"/>
      <c r="AE32" s="292"/>
      <c r="AF32" s="299"/>
      <c r="AG32" s="292"/>
      <c r="AH32" s="292"/>
      <c r="AI32" s="292"/>
      <c r="AJ32" s="292"/>
      <c r="AK32" s="292"/>
      <c r="AL32" s="300"/>
      <c r="AM32" s="292"/>
      <c r="AN32" s="292"/>
      <c r="AO32" s="299"/>
      <c r="AP32" s="292"/>
      <c r="AQ32" s="292"/>
      <c r="AR32" s="292"/>
      <c r="AS32" s="292"/>
      <c r="AT32" s="292"/>
      <c r="AU32" s="292"/>
      <c r="AV32" s="300"/>
    </row>
    <row r="33" spans="1:48" s="16" customFormat="1" ht="30" customHeight="1">
      <c r="A33" s="233">
        <v>20</v>
      </c>
      <c r="B33" s="271" t="s">
        <v>49</v>
      </c>
      <c r="C33" s="270" t="s">
        <v>96</v>
      </c>
      <c r="D33" s="275">
        <v>0.2</v>
      </c>
      <c r="E33" s="277">
        <v>1</v>
      </c>
      <c r="F33" s="405">
        <v>0</v>
      </c>
      <c r="G33" s="418" t="s">
        <v>314</v>
      </c>
      <c r="H33" s="235">
        <v>1</v>
      </c>
      <c r="I33" s="235" t="s">
        <v>314</v>
      </c>
      <c r="J33" s="409" t="s">
        <v>314</v>
      </c>
      <c r="K33" s="291">
        <v>1.7885714285714287</v>
      </c>
      <c r="L33" s="292">
        <v>1.6773809523809522</v>
      </c>
      <c r="M33" s="292"/>
      <c r="N33" s="292" t="s">
        <v>314</v>
      </c>
      <c r="O33" s="414" t="s">
        <v>314</v>
      </c>
      <c r="P33" s="292"/>
      <c r="Q33" s="292"/>
      <c r="R33" s="292"/>
      <c r="S33" s="292"/>
      <c r="T33" s="292"/>
      <c r="U33" s="299"/>
      <c r="V33" s="292"/>
      <c r="W33" s="292"/>
      <c r="X33" s="292"/>
      <c r="Y33" s="292"/>
      <c r="Z33" s="300"/>
      <c r="AA33" s="292"/>
      <c r="AB33" s="292"/>
      <c r="AC33" s="292"/>
      <c r="AD33" s="292"/>
      <c r="AE33" s="292"/>
      <c r="AF33" s="299"/>
      <c r="AG33" s="292"/>
      <c r="AH33" s="292"/>
      <c r="AI33" s="292"/>
      <c r="AJ33" s="292"/>
      <c r="AK33" s="292"/>
      <c r="AL33" s="300"/>
      <c r="AM33" s="292"/>
      <c r="AN33" s="292"/>
      <c r="AO33" s="299"/>
      <c r="AP33" s="292"/>
      <c r="AQ33" s="292"/>
      <c r="AR33" s="292"/>
      <c r="AS33" s="292"/>
      <c r="AT33" s="292"/>
      <c r="AU33" s="292"/>
      <c r="AV33" s="300"/>
    </row>
    <row r="34" spans="1:48" s="16" customFormat="1" ht="30" customHeight="1">
      <c r="A34" s="233">
        <v>21</v>
      </c>
      <c r="B34" s="271" t="s">
        <v>65</v>
      </c>
      <c r="C34" s="270" t="s">
        <v>97</v>
      </c>
      <c r="D34" s="275">
        <v>0.66666666666666663</v>
      </c>
      <c r="E34" s="277"/>
      <c r="F34" s="405">
        <v>1</v>
      </c>
      <c r="G34" s="418" t="s">
        <v>314</v>
      </c>
      <c r="H34" s="235">
        <v>1</v>
      </c>
      <c r="I34" s="235" t="s">
        <v>314</v>
      </c>
      <c r="J34" s="409" t="s">
        <v>314</v>
      </c>
      <c r="K34" s="291">
        <v>4.4423809523809528</v>
      </c>
      <c r="L34" s="292"/>
      <c r="M34" s="292">
        <v>4.4023809523809527</v>
      </c>
      <c r="N34" s="292" t="s">
        <v>314</v>
      </c>
      <c r="O34" s="414" t="s">
        <v>314</v>
      </c>
      <c r="P34" s="292"/>
      <c r="Q34" s="292"/>
      <c r="R34" s="292"/>
      <c r="S34" s="292"/>
      <c r="T34" s="292"/>
      <c r="U34" s="299"/>
      <c r="V34" s="292"/>
      <c r="W34" s="292"/>
      <c r="X34" s="292"/>
      <c r="Y34" s="292"/>
      <c r="Z34" s="300"/>
      <c r="AA34" s="292"/>
      <c r="AB34" s="292"/>
      <c r="AC34" s="292"/>
      <c r="AD34" s="292"/>
      <c r="AE34" s="292"/>
      <c r="AF34" s="299"/>
      <c r="AG34" s="292"/>
      <c r="AH34" s="292"/>
      <c r="AI34" s="292"/>
      <c r="AJ34" s="292"/>
      <c r="AK34" s="292"/>
      <c r="AL34" s="300"/>
      <c r="AM34" s="292"/>
      <c r="AN34" s="292"/>
      <c r="AO34" s="299"/>
      <c r="AP34" s="292"/>
      <c r="AQ34" s="292"/>
      <c r="AR34" s="292"/>
      <c r="AS34" s="292"/>
      <c r="AT34" s="292"/>
      <c r="AU34" s="292"/>
      <c r="AV34" s="300"/>
    </row>
    <row r="35" spans="1:48" s="16" customFormat="1" ht="30" customHeight="1">
      <c r="A35" s="233">
        <v>22</v>
      </c>
      <c r="B35" s="412" t="s">
        <v>153</v>
      </c>
      <c r="C35" s="234" t="s">
        <v>164</v>
      </c>
      <c r="D35" s="275"/>
      <c r="E35" s="277">
        <v>0.42857142857142855</v>
      </c>
      <c r="F35" s="405">
        <v>0.17647058823529413</v>
      </c>
      <c r="G35" s="418" t="s">
        <v>314</v>
      </c>
      <c r="H35" s="235">
        <v>20</v>
      </c>
      <c r="I35" s="235" t="s">
        <v>314</v>
      </c>
      <c r="J35" s="409" t="s">
        <v>314</v>
      </c>
      <c r="K35" s="309"/>
      <c r="L35" s="292">
        <v>3.9950793650793655</v>
      </c>
      <c r="M35" s="292">
        <v>3.4183333333333339</v>
      </c>
      <c r="N35" s="292" t="s">
        <v>314</v>
      </c>
      <c r="O35" s="414" t="s">
        <v>314</v>
      </c>
      <c r="P35" s="292"/>
      <c r="Q35" s="292"/>
      <c r="R35" s="292"/>
      <c r="S35" s="292"/>
      <c r="T35" s="292"/>
      <c r="U35" s="299"/>
      <c r="V35" s="292"/>
      <c r="W35" s="292"/>
      <c r="X35" s="292"/>
      <c r="Y35" s="292"/>
      <c r="Z35" s="300"/>
      <c r="AA35" s="292"/>
      <c r="AB35" s="292"/>
      <c r="AC35" s="292"/>
      <c r="AD35" s="292"/>
      <c r="AE35" s="292"/>
      <c r="AF35" s="299"/>
      <c r="AG35" s="292"/>
      <c r="AH35" s="292"/>
      <c r="AI35" s="292"/>
      <c r="AJ35" s="292"/>
      <c r="AK35" s="292"/>
      <c r="AL35" s="300"/>
      <c r="AM35" s="292"/>
      <c r="AN35" s="292"/>
      <c r="AO35" s="299"/>
      <c r="AP35" s="292"/>
      <c r="AQ35" s="292"/>
      <c r="AR35" s="292"/>
      <c r="AS35" s="292"/>
      <c r="AT35" s="292"/>
      <c r="AU35" s="292"/>
      <c r="AV35" s="300"/>
    </row>
    <row r="36" spans="1:48" s="16" customFormat="1" ht="30" customHeight="1">
      <c r="A36" s="233">
        <v>23</v>
      </c>
      <c r="B36" s="412" t="s">
        <v>154</v>
      </c>
      <c r="C36" s="234" t="s">
        <v>165</v>
      </c>
      <c r="D36" s="275"/>
      <c r="E36" s="277">
        <v>0.25</v>
      </c>
      <c r="F36" s="405">
        <v>0.2857142857142857</v>
      </c>
      <c r="G36" s="418" t="s">
        <v>314</v>
      </c>
      <c r="H36" s="235">
        <v>5</v>
      </c>
      <c r="I36" s="235" t="s">
        <v>314</v>
      </c>
      <c r="J36" s="409" t="s">
        <v>314</v>
      </c>
      <c r="K36" s="309"/>
      <c r="L36" s="292">
        <v>3.5100000000000002</v>
      </c>
      <c r="M36" s="292">
        <v>2.9480952380952381</v>
      </c>
      <c r="N36" s="292" t="s">
        <v>314</v>
      </c>
      <c r="O36" s="414" t="s">
        <v>314</v>
      </c>
      <c r="P36" s="292"/>
      <c r="Q36" s="292"/>
      <c r="R36" s="292"/>
      <c r="S36" s="292"/>
      <c r="T36" s="292"/>
      <c r="U36" s="299"/>
      <c r="V36" s="292"/>
      <c r="W36" s="292"/>
      <c r="X36" s="292"/>
      <c r="Y36" s="292"/>
      <c r="Z36" s="300"/>
      <c r="AA36" s="292"/>
      <c r="AB36" s="292"/>
      <c r="AC36" s="292"/>
      <c r="AD36" s="292"/>
      <c r="AE36" s="292"/>
      <c r="AF36" s="299"/>
      <c r="AG36" s="292"/>
      <c r="AH36" s="292"/>
      <c r="AI36" s="292"/>
      <c r="AJ36" s="292"/>
      <c r="AK36" s="292"/>
      <c r="AL36" s="300"/>
      <c r="AM36" s="292"/>
      <c r="AN36" s="292"/>
      <c r="AO36" s="299"/>
      <c r="AP36" s="292"/>
      <c r="AQ36" s="292"/>
      <c r="AR36" s="292"/>
      <c r="AS36" s="292"/>
      <c r="AT36" s="292"/>
      <c r="AU36" s="292"/>
      <c r="AV36" s="300"/>
    </row>
    <row r="37" spans="1:48" s="16" customFormat="1" ht="30" customHeight="1">
      <c r="A37" s="233">
        <v>24</v>
      </c>
      <c r="B37" s="412" t="s">
        <v>43</v>
      </c>
      <c r="C37" s="234" t="s">
        <v>98</v>
      </c>
      <c r="D37" s="275">
        <v>0.55555555555555558</v>
      </c>
      <c r="E37" s="277">
        <v>0.33333333333333331</v>
      </c>
      <c r="F37" s="405">
        <v>0</v>
      </c>
      <c r="G37" s="418" t="s">
        <v>314</v>
      </c>
      <c r="H37" s="235">
        <v>6</v>
      </c>
      <c r="I37" s="235" t="s">
        <v>314</v>
      </c>
      <c r="J37" s="409" t="s">
        <v>314</v>
      </c>
      <c r="K37" s="291">
        <v>3.9119047619047622</v>
      </c>
      <c r="L37" s="292">
        <v>2.7184523809523808</v>
      </c>
      <c r="M37" s="292"/>
      <c r="N37" s="292" t="s">
        <v>314</v>
      </c>
      <c r="O37" s="414" t="s">
        <v>314</v>
      </c>
      <c r="P37" s="292"/>
      <c r="Q37" s="292"/>
      <c r="R37" s="292"/>
      <c r="S37" s="292"/>
      <c r="T37" s="292"/>
      <c r="U37" s="299"/>
      <c r="V37" s="292"/>
      <c r="W37" s="292"/>
      <c r="X37" s="292"/>
      <c r="Y37" s="292"/>
      <c r="Z37" s="300"/>
      <c r="AA37" s="292"/>
      <c r="AB37" s="292"/>
      <c r="AC37" s="292"/>
      <c r="AD37" s="292"/>
      <c r="AE37" s="292"/>
      <c r="AF37" s="299"/>
      <c r="AG37" s="292"/>
      <c r="AH37" s="292"/>
      <c r="AI37" s="292"/>
      <c r="AJ37" s="292"/>
      <c r="AK37" s="292"/>
      <c r="AL37" s="300"/>
      <c r="AM37" s="292"/>
      <c r="AN37" s="292"/>
      <c r="AO37" s="299"/>
      <c r="AP37" s="292"/>
      <c r="AQ37" s="292"/>
      <c r="AR37" s="292"/>
      <c r="AS37" s="292"/>
      <c r="AT37" s="292"/>
      <c r="AU37" s="292"/>
      <c r="AV37" s="300"/>
    </row>
    <row r="38" spans="1:48" s="16" customFormat="1" ht="30" customHeight="1">
      <c r="A38" s="233">
        <v>25</v>
      </c>
      <c r="B38" s="412" t="s">
        <v>59</v>
      </c>
      <c r="C38" s="234" t="s">
        <v>99</v>
      </c>
      <c r="D38" s="275">
        <v>0.33333333333333331</v>
      </c>
      <c r="E38" s="277">
        <v>0.33333333333333331</v>
      </c>
      <c r="F38" s="405">
        <v>0</v>
      </c>
      <c r="G38" s="418" t="s">
        <v>314</v>
      </c>
      <c r="H38" s="235">
        <v>2</v>
      </c>
      <c r="I38" s="235" t="s">
        <v>314</v>
      </c>
      <c r="J38" s="409" t="s">
        <v>314</v>
      </c>
      <c r="K38" s="291">
        <v>2.8528571428571428</v>
      </c>
      <c r="L38" s="292">
        <v>3.0495238095238095</v>
      </c>
      <c r="M38" s="292"/>
      <c r="N38" s="292" t="s">
        <v>314</v>
      </c>
      <c r="O38" s="414" t="s">
        <v>314</v>
      </c>
      <c r="P38" s="292"/>
      <c r="Q38" s="292"/>
      <c r="R38" s="292"/>
      <c r="S38" s="292"/>
      <c r="T38" s="292"/>
      <c r="U38" s="299"/>
      <c r="V38" s="292"/>
      <c r="W38" s="292"/>
      <c r="X38" s="292"/>
      <c r="Y38" s="292"/>
      <c r="Z38" s="300"/>
      <c r="AA38" s="292"/>
      <c r="AB38" s="292"/>
      <c r="AC38" s="292"/>
      <c r="AD38" s="292"/>
      <c r="AE38" s="292"/>
      <c r="AF38" s="299"/>
      <c r="AG38" s="292"/>
      <c r="AH38" s="292"/>
      <c r="AI38" s="292"/>
      <c r="AJ38" s="292"/>
      <c r="AK38" s="292"/>
      <c r="AL38" s="300"/>
      <c r="AM38" s="292"/>
      <c r="AN38" s="292"/>
      <c r="AO38" s="299"/>
      <c r="AP38" s="292"/>
      <c r="AQ38" s="292"/>
      <c r="AR38" s="292"/>
      <c r="AS38" s="292"/>
      <c r="AT38" s="292"/>
      <c r="AU38" s="292"/>
      <c r="AV38" s="300"/>
    </row>
    <row r="39" spans="1:48" s="16" customFormat="1" ht="30" customHeight="1">
      <c r="A39" s="233">
        <v>26</v>
      </c>
      <c r="B39" s="412" t="s">
        <v>39</v>
      </c>
      <c r="C39" s="234" t="s">
        <v>100</v>
      </c>
      <c r="D39" s="275">
        <v>0.52173913043478259</v>
      </c>
      <c r="E39" s="277">
        <v>0.35</v>
      </c>
      <c r="F39" s="405">
        <v>0.25</v>
      </c>
      <c r="G39" s="418" t="s">
        <v>314</v>
      </c>
      <c r="H39" s="235">
        <v>11</v>
      </c>
      <c r="I39" s="235" t="s">
        <v>314</v>
      </c>
      <c r="J39" s="409" t="s">
        <v>314</v>
      </c>
      <c r="K39" s="291">
        <v>3.8342553081838799</v>
      </c>
      <c r="L39" s="292">
        <v>3.7572471655328799</v>
      </c>
      <c r="M39" s="292">
        <v>3.2797142857142858</v>
      </c>
      <c r="N39" s="292" t="s">
        <v>314</v>
      </c>
      <c r="O39" s="414" t="s">
        <v>314</v>
      </c>
      <c r="P39" s="292"/>
      <c r="Q39" s="292"/>
      <c r="R39" s="292"/>
      <c r="S39" s="292"/>
      <c r="T39" s="292"/>
      <c r="U39" s="299"/>
      <c r="V39" s="292"/>
      <c r="W39" s="292"/>
      <c r="X39" s="292"/>
      <c r="Y39" s="292"/>
      <c r="Z39" s="300"/>
      <c r="AA39" s="292"/>
      <c r="AB39" s="292"/>
      <c r="AC39" s="292"/>
      <c r="AD39" s="292"/>
      <c r="AE39" s="292"/>
      <c r="AF39" s="299"/>
      <c r="AG39" s="292"/>
      <c r="AH39" s="292"/>
      <c r="AI39" s="292"/>
      <c r="AJ39" s="292"/>
      <c r="AK39" s="292"/>
      <c r="AL39" s="300"/>
      <c r="AM39" s="292"/>
      <c r="AN39" s="292"/>
      <c r="AO39" s="299"/>
      <c r="AP39" s="292"/>
      <c r="AQ39" s="292"/>
      <c r="AR39" s="292"/>
      <c r="AS39" s="292"/>
      <c r="AT39" s="292"/>
      <c r="AU39" s="292"/>
      <c r="AV39" s="300"/>
    </row>
    <row r="40" spans="1:48" s="16" customFormat="1" ht="30" customHeight="1">
      <c r="A40" s="233">
        <v>27</v>
      </c>
      <c r="B40" s="271" t="s">
        <v>64</v>
      </c>
      <c r="C40" s="270" t="s">
        <v>101</v>
      </c>
      <c r="D40" s="275">
        <v>0.66666666666666663</v>
      </c>
      <c r="E40" s="277">
        <v>0.66666666666666663</v>
      </c>
      <c r="F40" s="405">
        <v>0.5</v>
      </c>
      <c r="G40" s="418" t="s">
        <v>314</v>
      </c>
      <c r="H40" s="235">
        <v>2</v>
      </c>
      <c r="I40" s="235" t="s">
        <v>314</v>
      </c>
      <c r="J40" s="409" t="s">
        <v>314</v>
      </c>
      <c r="K40" s="291">
        <v>2.6901190476190475</v>
      </c>
      <c r="L40" s="292">
        <v>4.4563095238095238</v>
      </c>
      <c r="M40" s="292">
        <v>3.2373809523809527</v>
      </c>
      <c r="N40" s="292" t="s">
        <v>314</v>
      </c>
      <c r="O40" s="414" t="s">
        <v>314</v>
      </c>
      <c r="P40" s="292"/>
      <c r="Q40" s="292"/>
      <c r="R40" s="292"/>
      <c r="S40" s="292"/>
      <c r="T40" s="292"/>
      <c r="U40" s="299"/>
      <c r="V40" s="292"/>
      <c r="W40" s="292"/>
      <c r="X40" s="292"/>
      <c r="Y40" s="292"/>
      <c r="Z40" s="300"/>
      <c r="AA40" s="292"/>
      <c r="AB40" s="292"/>
      <c r="AC40" s="292"/>
      <c r="AD40" s="292"/>
      <c r="AE40" s="292"/>
      <c r="AF40" s="299"/>
      <c r="AG40" s="292"/>
      <c r="AH40" s="292"/>
      <c r="AI40" s="292"/>
      <c r="AJ40" s="292"/>
      <c r="AK40" s="292"/>
      <c r="AL40" s="300"/>
      <c r="AM40" s="292"/>
      <c r="AN40" s="292"/>
      <c r="AO40" s="299"/>
      <c r="AP40" s="292"/>
      <c r="AQ40" s="292"/>
      <c r="AR40" s="292"/>
      <c r="AS40" s="292"/>
      <c r="AT40" s="292"/>
      <c r="AU40" s="292"/>
      <c r="AV40" s="300"/>
    </row>
    <row r="41" spans="1:48" s="16" customFormat="1" ht="30" customHeight="1">
      <c r="A41" s="233">
        <v>28</v>
      </c>
      <c r="B41" s="412" t="s">
        <v>53</v>
      </c>
      <c r="C41" s="234" t="s">
        <v>318</v>
      </c>
      <c r="D41" s="275">
        <v>0.27272727272727271</v>
      </c>
      <c r="E41" s="277">
        <v>0.72727272727272729</v>
      </c>
      <c r="F41" s="405">
        <v>0.22222222222222221</v>
      </c>
      <c r="G41" s="418" t="s">
        <v>314</v>
      </c>
      <c r="H41" s="235">
        <v>9</v>
      </c>
      <c r="I41" s="235" t="s">
        <v>314</v>
      </c>
      <c r="J41" s="409" t="s">
        <v>314</v>
      </c>
      <c r="K41" s="291">
        <v>3.6914285714285713</v>
      </c>
      <c r="L41" s="292">
        <v>3.803869047619048</v>
      </c>
      <c r="M41" s="292">
        <v>3.1760714285714284</v>
      </c>
      <c r="N41" s="292" t="s">
        <v>314</v>
      </c>
      <c r="O41" s="414" t="s">
        <v>314</v>
      </c>
      <c r="P41" s="292"/>
      <c r="Q41" s="292"/>
      <c r="R41" s="292"/>
      <c r="S41" s="292"/>
      <c r="T41" s="292"/>
      <c r="U41" s="299"/>
      <c r="V41" s="292"/>
      <c r="W41" s="292"/>
      <c r="X41" s="292"/>
      <c r="Y41" s="292"/>
      <c r="Z41" s="300"/>
      <c r="AA41" s="292"/>
      <c r="AB41" s="292"/>
      <c r="AC41" s="292"/>
      <c r="AD41" s="292"/>
      <c r="AE41" s="292"/>
      <c r="AF41" s="299"/>
      <c r="AG41" s="292"/>
      <c r="AH41" s="292"/>
      <c r="AI41" s="292"/>
      <c r="AJ41" s="292"/>
      <c r="AK41" s="292"/>
      <c r="AL41" s="300"/>
      <c r="AM41" s="292"/>
      <c r="AN41" s="292"/>
      <c r="AO41" s="299"/>
      <c r="AP41" s="292"/>
      <c r="AQ41" s="292"/>
      <c r="AR41" s="292"/>
      <c r="AS41" s="292"/>
      <c r="AT41" s="292"/>
      <c r="AU41" s="292"/>
      <c r="AV41" s="300"/>
    </row>
    <row r="42" spans="1:48" s="16" customFormat="1" ht="30" customHeight="1">
      <c r="A42" s="233">
        <v>29</v>
      </c>
      <c r="B42" s="412" t="s">
        <v>61</v>
      </c>
      <c r="C42" s="234" t="s">
        <v>102</v>
      </c>
      <c r="D42" s="275">
        <v>0.15384615384615385</v>
      </c>
      <c r="E42" s="277">
        <v>0.625</v>
      </c>
      <c r="F42" s="405">
        <v>0.33333333333333331</v>
      </c>
      <c r="G42" s="418" t="s">
        <v>314</v>
      </c>
      <c r="H42" s="235">
        <v>9</v>
      </c>
      <c r="I42" s="235" t="s">
        <v>314</v>
      </c>
      <c r="J42" s="409" t="s">
        <v>314</v>
      </c>
      <c r="K42" s="291">
        <v>2.3358333333333334</v>
      </c>
      <c r="L42" s="292">
        <v>3.5589642857142856</v>
      </c>
      <c r="M42" s="292">
        <v>4.1295833333333336</v>
      </c>
      <c r="N42" s="292" t="s">
        <v>314</v>
      </c>
      <c r="O42" s="414" t="s">
        <v>314</v>
      </c>
      <c r="P42" s="292"/>
      <c r="Q42" s="292"/>
      <c r="R42" s="292"/>
      <c r="S42" s="292"/>
      <c r="T42" s="292"/>
      <c r="U42" s="299"/>
      <c r="V42" s="292"/>
      <c r="W42" s="292"/>
      <c r="X42" s="292"/>
      <c r="Y42" s="292"/>
      <c r="Z42" s="300"/>
      <c r="AA42" s="292"/>
      <c r="AB42" s="292"/>
      <c r="AC42" s="292"/>
      <c r="AD42" s="292"/>
      <c r="AE42" s="292"/>
      <c r="AF42" s="299"/>
      <c r="AG42" s="292"/>
      <c r="AH42" s="292"/>
      <c r="AI42" s="292"/>
      <c r="AJ42" s="292"/>
      <c r="AK42" s="292"/>
      <c r="AL42" s="300"/>
      <c r="AM42" s="292"/>
      <c r="AN42" s="292"/>
      <c r="AO42" s="299"/>
      <c r="AP42" s="292"/>
      <c r="AQ42" s="292"/>
      <c r="AR42" s="292"/>
      <c r="AS42" s="292"/>
      <c r="AT42" s="292"/>
      <c r="AU42" s="292"/>
      <c r="AV42" s="300"/>
    </row>
    <row r="43" spans="1:48" s="16" customFormat="1" ht="30" customHeight="1">
      <c r="A43" s="233">
        <v>30</v>
      </c>
      <c r="B43" s="412" t="s">
        <v>66</v>
      </c>
      <c r="C43" s="234" t="s">
        <v>103</v>
      </c>
      <c r="D43" s="275">
        <v>0.42857142857142855</v>
      </c>
      <c r="E43" s="277">
        <v>0.66666666666666663</v>
      </c>
      <c r="F43" s="405"/>
      <c r="G43" s="418" t="s">
        <v>314</v>
      </c>
      <c r="H43" s="235">
        <v>4</v>
      </c>
      <c r="I43" s="235" t="s">
        <v>314</v>
      </c>
      <c r="J43" s="409" t="s">
        <v>314</v>
      </c>
      <c r="K43" s="291">
        <v>3.9273809523809518</v>
      </c>
      <c r="L43" s="292">
        <v>2.8892857142857142</v>
      </c>
      <c r="M43" s="292"/>
      <c r="N43" s="292" t="s">
        <v>314</v>
      </c>
      <c r="O43" s="414" t="s">
        <v>314</v>
      </c>
      <c r="P43" s="292"/>
      <c r="Q43" s="292"/>
      <c r="R43" s="292"/>
      <c r="S43" s="292"/>
      <c r="T43" s="292"/>
      <c r="U43" s="299"/>
      <c r="V43" s="292"/>
      <c r="W43" s="292"/>
      <c r="X43" s="292"/>
      <c r="Y43" s="292"/>
      <c r="Z43" s="300"/>
      <c r="AA43" s="292"/>
      <c r="AB43" s="292"/>
      <c r="AC43" s="292"/>
      <c r="AD43" s="292"/>
      <c r="AE43" s="292"/>
      <c r="AF43" s="299"/>
      <c r="AG43" s="292"/>
      <c r="AH43" s="292"/>
      <c r="AI43" s="292"/>
      <c r="AJ43" s="292"/>
      <c r="AK43" s="292"/>
      <c r="AL43" s="300"/>
      <c r="AM43" s="292"/>
      <c r="AN43" s="292"/>
      <c r="AO43" s="299"/>
      <c r="AP43" s="292"/>
      <c r="AQ43" s="292"/>
      <c r="AR43" s="292"/>
      <c r="AS43" s="292"/>
      <c r="AT43" s="292"/>
      <c r="AU43" s="292"/>
      <c r="AV43" s="300"/>
    </row>
    <row r="44" spans="1:48" s="16" customFormat="1" ht="30" customHeight="1">
      <c r="A44" s="233">
        <v>31</v>
      </c>
      <c r="B44" s="234" t="s">
        <v>320</v>
      </c>
      <c r="C44" s="412" t="s">
        <v>166</v>
      </c>
      <c r="D44" s="275"/>
      <c r="E44" s="277"/>
      <c r="F44" s="405">
        <v>0.44444444444444442</v>
      </c>
      <c r="G44" s="418" t="s">
        <v>314</v>
      </c>
      <c r="H44" s="235">
        <v>8</v>
      </c>
      <c r="I44" s="235" t="s">
        <v>314</v>
      </c>
      <c r="J44" s="409" t="s">
        <v>314</v>
      </c>
      <c r="K44" s="309"/>
      <c r="L44" s="307"/>
      <c r="M44" s="307">
        <v>4.1366666666666676</v>
      </c>
      <c r="N44" s="307" t="s">
        <v>314</v>
      </c>
      <c r="O44" s="414" t="s">
        <v>314</v>
      </c>
      <c r="P44" s="292"/>
      <c r="Q44" s="292"/>
      <c r="R44" s="292"/>
      <c r="S44" s="292"/>
      <c r="T44" s="292"/>
      <c r="U44" s="299"/>
      <c r="V44" s="292"/>
      <c r="W44" s="292"/>
      <c r="X44" s="292"/>
      <c r="Y44" s="292"/>
      <c r="Z44" s="300"/>
      <c r="AA44" s="292"/>
      <c r="AB44" s="292"/>
      <c r="AC44" s="292"/>
      <c r="AD44" s="292"/>
      <c r="AE44" s="292"/>
      <c r="AF44" s="299"/>
      <c r="AG44" s="292"/>
      <c r="AH44" s="292"/>
      <c r="AI44" s="292"/>
      <c r="AJ44" s="292"/>
      <c r="AK44" s="292"/>
      <c r="AL44" s="300"/>
      <c r="AM44" s="292"/>
      <c r="AN44" s="292"/>
      <c r="AO44" s="299"/>
      <c r="AP44" s="292"/>
      <c r="AQ44" s="292"/>
      <c r="AR44" s="292"/>
      <c r="AS44" s="292"/>
      <c r="AT44" s="292"/>
      <c r="AU44" s="292"/>
      <c r="AV44" s="300"/>
    </row>
    <row r="45" spans="1:48" s="55" customFormat="1" ht="30" customHeight="1">
      <c r="A45" s="233">
        <v>32</v>
      </c>
      <c r="B45" s="412" t="s">
        <v>40</v>
      </c>
      <c r="C45" s="234" t="s">
        <v>104</v>
      </c>
      <c r="D45" s="275">
        <v>0.66666666666666663</v>
      </c>
      <c r="E45" s="277">
        <v>0.16666666666666666</v>
      </c>
      <c r="F45" s="405">
        <v>0.625</v>
      </c>
      <c r="G45" s="418" t="s">
        <v>314</v>
      </c>
      <c r="H45" s="235">
        <v>5</v>
      </c>
      <c r="I45" s="235" t="s">
        <v>314</v>
      </c>
      <c r="J45" s="409" t="s">
        <v>314</v>
      </c>
      <c r="K45" s="291">
        <v>4.0984523809523807</v>
      </c>
      <c r="L45" s="292">
        <v>3.8140476190476194</v>
      </c>
      <c r="M45" s="292">
        <v>4.1500000000000004</v>
      </c>
      <c r="N45" s="292" t="s">
        <v>314</v>
      </c>
      <c r="O45" s="414" t="s">
        <v>314</v>
      </c>
      <c r="P45" s="292"/>
      <c r="Q45" s="292"/>
      <c r="R45" s="292"/>
      <c r="S45" s="292"/>
      <c r="T45" s="292"/>
      <c r="U45" s="299"/>
      <c r="V45" s="292"/>
      <c r="W45" s="292"/>
      <c r="X45" s="292"/>
      <c r="Y45" s="292"/>
      <c r="Z45" s="300"/>
      <c r="AA45" s="292"/>
      <c r="AB45" s="292"/>
      <c r="AC45" s="292"/>
      <c r="AD45" s="292"/>
      <c r="AE45" s="292"/>
      <c r="AF45" s="299"/>
      <c r="AG45" s="292"/>
      <c r="AH45" s="292"/>
      <c r="AI45" s="292"/>
      <c r="AJ45" s="292"/>
      <c r="AK45" s="292"/>
      <c r="AL45" s="300"/>
      <c r="AM45" s="292"/>
      <c r="AN45" s="292"/>
      <c r="AO45" s="299"/>
      <c r="AP45" s="292"/>
      <c r="AQ45" s="292"/>
      <c r="AR45" s="292"/>
      <c r="AS45" s="292"/>
      <c r="AT45" s="292"/>
      <c r="AU45" s="292"/>
      <c r="AV45" s="300"/>
    </row>
    <row r="46" spans="1:48" ht="30" customHeight="1">
      <c r="A46" s="233">
        <v>33</v>
      </c>
      <c r="B46" s="412" t="s">
        <v>44</v>
      </c>
      <c r="C46" s="234" t="s">
        <v>105</v>
      </c>
      <c r="D46" s="275">
        <v>0.5</v>
      </c>
      <c r="E46" s="277">
        <v>1</v>
      </c>
      <c r="F46" s="405">
        <v>0.5</v>
      </c>
      <c r="G46" s="418" t="s">
        <v>314</v>
      </c>
      <c r="H46" s="235">
        <v>2</v>
      </c>
      <c r="I46" s="235" t="s">
        <v>314</v>
      </c>
      <c r="J46" s="409" t="s">
        <v>314</v>
      </c>
      <c r="K46" s="291">
        <v>3.0049999999999999</v>
      </c>
      <c r="L46" s="292">
        <v>1.7619047619047621</v>
      </c>
      <c r="M46" s="292">
        <v>3.7689285714285718</v>
      </c>
      <c r="N46" s="292" t="s">
        <v>314</v>
      </c>
      <c r="O46" s="414" t="s">
        <v>314</v>
      </c>
      <c r="P46" s="292"/>
      <c r="Q46" s="292"/>
      <c r="R46" s="292"/>
      <c r="S46" s="292"/>
      <c r="T46" s="292"/>
      <c r="U46" s="299"/>
      <c r="V46" s="292"/>
      <c r="W46" s="292"/>
      <c r="X46" s="292"/>
      <c r="Y46" s="292"/>
      <c r="Z46" s="300"/>
      <c r="AA46" s="292"/>
      <c r="AB46" s="292"/>
      <c r="AC46" s="292"/>
      <c r="AD46" s="292"/>
      <c r="AE46" s="292"/>
      <c r="AF46" s="299"/>
      <c r="AG46" s="292"/>
      <c r="AH46" s="292"/>
      <c r="AI46" s="292"/>
      <c r="AJ46" s="292"/>
      <c r="AK46" s="292"/>
      <c r="AL46" s="300"/>
      <c r="AM46" s="292"/>
      <c r="AN46" s="292"/>
      <c r="AO46" s="299"/>
      <c r="AP46" s="292"/>
      <c r="AQ46" s="292"/>
      <c r="AR46" s="292"/>
      <c r="AS46" s="292"/>
      <c r="AT46" s="292"/>
      <c r="AU46" s="292"/>
      <c r="AV46" s="300"/>
    </row>
    <row r="47" spans="1:48" ht="30" customHeight="1">
      <c r="A47" s="233">
        <v>34</v>
      </c>
      <c r="B47" s="412" t="s">
        <v>110</v>
      </c>
      <c r="C47" s="412" t="s">
        <v>319</v>
      </c>
      <c r="D47" s="275">
        <v>1</v>
      </c>
      <c r="E47" s="277"/>
      <c r="F47" s="405"/>
      <c r="G47" s="418" t="s">
        <v>314</v>
      </c>
      <c r="H47" s="235">
        <v>3</v>
      </c>
      <c r="I47" s="235" t="s">
        <v>314</v>
      </c>
      <c r="J47" s="409" t="s">
        <v>314</v>
      </c>
      <c r="K47" s="291">
        <v>1.8335714285714286</v>
      </c>
      <c r="L47" s="292"/>
      <c r="M47" s="292"/>
      <c r="N47" s="292" t="s">
        <v>314</v>
      </c>
      <c r="O47" s="414" t="s">
        <v>314</v>
      </c>
      <c r="P47" s="292"/>
      <c r="Q47" s="292"/>
      <c r="R47" s="292"/>
      <c r="S47" s="292"/>
      <c r="T47" s="292"/>
      <c r="U47" s="299"/>
      <c r="V47" s="292"/>
      <c r="W47" s="292"/>
      <c r="X47" s="292"/>
      <c r="Y47" s="292"/>
      <c r="Z47" s="300"/>
      <c r="AA47" s="292"/>
      <c r="AB47" s="292"/>
      <c r="AC47" s="292"/>
      <c r="AD47" s="292"/>
      <c r="AE47" s="292"/>
      <c r="AF47" s="299"/>
      <c r="AG47" s="292"/>
      <c r="AH47" s="292"/>
      <c r="AI47" s="292"/>
      <c r="AJ47" s="292"/>
      <c r="AK47" s="292"/>
      <c r="AL47" s="300"/>
      <c r="AM47" s="292"/>
      <c r="AN47" s="292"/>
      <c r="AO47" s="299"/>
      <c r="AP47" s="292"/>
      <c r="AQ47" s="292"/>
      <c r="AR47" s="292"/>
      <c r="AS47" s="292"/>
      <c r="AT47" s="292"/>
      <c r="AU47" s="292"/>
      <c r="AV47" s="300"/>
    </row>
    <row r="48" spans="1:48" ht="30" customHeight="1">
      <c r="A48" s="233">
        <v>35</v>
      </c>
      <c r="B48" s="412" t="s">
        <v>60</v>
      </c>
      <c r="C48" s="234" t="s">
        <v>167</v>
      </c>
      <c r="D48" s="275"/>
      <c r="E48" s="277">
        <v>0</v>
      </c>
      <c r="F48" s="405">
        <v>0.375</v>
      </c>
      <c r="G48" s="418" t="s">
        <v>314</v>
      </c>
      <c r="H48" s="235">
        <v>2</v>
      </c>
      <c r="I48" s="235" t="s">
        <v>314</v>
      </c>
      <c r="J48" s="409" t="s">
        <v>314</v>
      </c>
      <c r="K48" s="291"/>
      <c r="L48" s="292"/>
      <c r="M48" s="292">
        <v>3.7573809523809523</v>
      </c>
      <c r="N48" s="292" t="s">
        <v>314</v>
      </c>
      <c r="O48" s="414" t="s">
        <v>314</v>
      </c>
      <c r="P48" s="292"/>
      <c r="Q48" s="292"/>
      <c r="R48" s="292"/>
      <c r="S48" s="292"/>
      <c r="T48" s="292"/>
      <c r="U48" s="299"/>
      <c r="V48" s="292"/>
      <c r="W48" s="292"/>
      <c r="X48" s="292"/>
      <c r="Y48" s="292"/>
      <c r="Z48" s="300"/>
      <c r="AA48" s="292"/>
      <c r="AB48" s="292"/>
      <c r="AC48" s="292"/>
      <c r="AD48" s="292"/>
      <c r="AE48" s="292"/>
      <c r="AF48" s="299"/>
      <c r="AG48" s="292"/>
      <c r="AH48" s="292"/>
      <c r="AI48" s="292"/>
      <c r="AJ48" s="292"/>
      <c r="AK48" s="292"/>
      <c r="AL48" s="300"/>
      <c r="AM48" s="292"/>
      <c r="AN48" s="292"/>
      <c r="AO48" s="299"/>
      <c r="AP48" s="292"/>
      <c r="AQ48" s="292"/>
      <c r="AR48" s="292"/>
      <c r="AS48" s="292"/>
      <c r="AT48" s="292"/>
      <c r="AU48" s="292"/>
      <c r="AV48" s="300"/>
    </row>
    <row r="49" spans="1:48" ht="30" customHeight="1">
      <c r="A49" s="233">
        <v>36</v>
      </c>
      <c r="B49" s="271" t="s">
        <v>160</v>
      </c>
      <c r="C49" s="270" t="s">
        <v>239</v>
      </c>
      <c r="D49" s="281"/>
      <c r="E49" s="279"/>
      <c r="F49" s="89"/>
      <c r="G49" s="98" t="s">
        <v>314</v>
      </c>
      <c r="H49" s="235">
        <v>1</v>
      </c>
      <c r="I49" s="129" t="s">
        <v>314</v>
      </c>
      <c r="J49" s="367" t="s">
        <v>314</v>
      </c>
      <c r="K49" s="310"/>
      <c r="L49" s="105"/>
      <c r="M49" s="105"/>
      <c r="N49" s="105" t="s">
        <v>314</v>
      </c>
      <c r="O49" s="311" t="s">
        <v>314</v>
      </c>
      <c r="P49" s="264"/>
      <c r="Q49" s="292"/>
      <c r="R49" s="292"/>
      <c r="S49" s="292"/>
      <c r="T49" s="264"/>
      <c r="U49" s="306"/>
      <c r="V49" s="307"/>
      <c r="W49" s="307"/>
      <c r="X49" s="307"/>
      <c r="Y49" s="307"/>
      <c r="Z49" s="308"/>
      <c r="AA49" s="312"/>
      <c r="AB49" s="312"/>
      <c r="AC49" s="312"/>
      <c r="AD49" s="312"/>
      <c r="AE49" s="312"/>
      <c r="AF49" s="306"/>
      <c r="AG49" s="307"/>
      <c r="AH49" s="307"/>
      <c r="AI49" s="307"/>
      <c r="AJ49" s="307"/>
      <c r="AK49" s="307"/>
      <c r="AL49" s="308"/>
      <c r="AM49" s="312"/>
      <c r="AN49" s="312"/>
      <c r="AO49" s="306"/>
      <c r="AP49" s="307"/>
      <c r="AQ49" s="307"/>
      <c r="AR49" s="307"/>
      <c r="AS49" s="307"/>
      <c r="AT49" s="307"/>
      <c r="AU49" s="307"/>
      <c r="AV49" s="308"/>
    </row>
    <row r="50" spans="1:48" ht="46.5" customHeight="1">
      <c r="A50" s="233">
        <v>37</v>
      </c>
      <c r="B50" s="103" t="s">
        <v>51</v>
      </c>
      <c r="C50" s="234" t="s">
        <v>136</v>
      </c>
      <c r="D50" s="275">
        <v>0.5</v>
      </c>
      <c r="E50" s="277">
        <v>0.2857142857142857</v>
      </c>
      <c r="F50" s="405">
        <v>0.4</v>
      </c>
      <c r="G50" s="418" t="s">
        <v>314</v>
      </c>
      <c r="H50" s="235">
        <v>3</v>
      </c>
      <c r="I50" s="235" t="s">
        <v>314</v>
      </c>
      <c r="J50" s="409" t="s">
        <v>314</v>
      </c>
      <c r="K50" s="291">
        <v>3.4057142857142857</v>
      </c>
      <c r="L50" s="292">
        <v>3.8792857142857144</v>
      </c>
      <c r="M50" s="292">
        <v>3.8791666666666673</v>
      </c>
      <c r="N50" s="292" t="s">
        <v>314</v>
      </c>
      <c r="O50" s="414" t="s">
        <v>314</v>
      </c>
      <c r="P50" s="292"/>
      <c r="Q50" s="292"/>
      <c r="R50" s="292"/>
      <c r="S50" s="264"/>
      <c r="T50" s="292"/>
      <c r="U50" s="299"/>
      <c r="V50" s="292"/>
      <c r="W50" s="292"/>
      <c r="X50" s="292"/>
      <c r="Y50" s="292"/>
      <c r="Z50" s="300"/>
      <c r="AA50" s="292"/>
      <c r="AB50" s="292"/>
      <c r="AC50" s="292"/>
      <c r="AD50" s="292"/>
      <c r="AE50" s="292"/>
      <c r="AF50" s="299"/>
      <c r="AG50" s="292"/>
      <c r="AH50" s="292"/>
      <c r="AI50" s="292"/>
      <c r="AJ50" s="292"/>
      <c r="AK50" s="292"/>
      <c r="AL50" s="300"/>
      <c r="AM50" s="292"/>
      <c r="AN50" s="292"/>
      <c r="AO50" s="299"/>
      <c r="AP50" s="292"/>
      <c r="AQ50" s="292"/>
      <c r="AR50" s="292"/>
      <c r="AS50" s="292"/>
      <c r="AT50" s="292"/>
      <c r="AU50" s="292"/>
      <c r="AV50" s="300"/>
    </row>
    <row r="51" spans="1:48" ht="16.2" thickBot="1">
      <c r="A51" s="411">
        <v>38</v>
      </c>
      <c r="B51" s="236" t="s">
        <v>57</v>
      </c>
      <c r="C51" s="236" t="s">
        <v>137</v>
      </c>
      <c r="D51" s="282">
        <v>0.2</v>
      </c>
      <c r="E51" s="283">
        <v>0.5</v>
      </c>
      <c r="F51" s="406">
        <v>0.44444444444444442</v>
      </c>
      <c r="G51" s="419" t="s">
        <v>314</v>
      </c>
      <c r="H51" s="237">
        <v>12</v>
      </c>
      <c r="I51" s="237" t="s">
        <v>314</v>
      </c>
      <c r="J51" s="410" t="s">
        <v>314</v>
      </c>
      <c r="K51" s="294">
        <v>4.1154761904761905</v>
      </c>
      <c r="L51" s="295">
        <v>3.7378174603174599</v>
      </c>
      <c r="M51" s="295">
        <v>3.8808333333333338</v>
      </c>
      <c r="N51" s="295" t="s">
        <v>314</v>
      </c>
      <c r="O51" s="415" t="s">
        <v>314</v>
      </c>
      <c r="P51" s="293"/>
      <c r="Q51" s="292"/>
      <c r="R51" s="292"/>
      <c r="S51" s="292"/>
      <c r="T51" s="293"/>
      <c r="U51" s="301"/>
      <c r="V51" s="295"/>
      <c r="W51" s="295"/>
      <c r="X51" s="295"/>
      <c r="Y51" s="295"/>
      <c r="Z51" s="302"/>
      <c r="AA51" s="293"/>
      <c r="AB51" s="293"/>
      <c r="AC51" s="293"/>
      <c r="AD51" s="293"/>
      <c r="AE51" s="293"/>
      <c r="AF51" s="301"/>
      <c r="AG51" s="295"/>
      <c r="AH51" s="295"/>
      <c r="AI51" s="295"/>
      <c r="AJ51" s="295"/>
      <c r="AK51" s="295"/>
      <c r="AL51" s="302"/>
      <c r="AM51" s="293"/>
      <c r="AN51" s="293"/>
      <c r="AO51" s="301"/>
      <c r="AP51" s="295"/>
      <c r="AQ51" s="295"/>
      <c r="AR51" s="295"/>
      <c r="AS51" s="295"/>
      <c r="AT51" s="295"/>
      <c r="AU51" s="295"/>
      <c r="AV51" s="302"/>
    </row>
    <row r="52" spans="1:48" ht="35.4" thickBot="1">
      <c r="A52" s="75"/>
      <c r="B52" s="284"/>
      <c r="C52" s="238" t="s">
        <v>237</v>
      </c>
      <c r="D52" s="420">
        <v>0.44126984126984126</v>
      </c>
      <c r="E52" s="421">
        <v>0.4732142857142857</v>
      </c>
      <c r="F52" s="422">
        <v>0.42574257425742573</v>
      </c>
      <c r="G52" s="422">
        <v>0.45384615384615384</v>
      </c>
      <c r="H52" s="239">
        <f>+SUM(H14:H51)</f>
        <v>272</v>
      </c>
      <c r="I52" s="239">
        <v>137</v>
      </c>
      <c r="J52" s="423">
        <f>+I52/H52</f>
        <v>0.50367647058823528</v>
      </c>
      <c r="K52" s="240">
        <v>3.49</v>
      </c>
      <c r="L52" s="242">
        <v>3.4947771710347668</v>
      </c>
      <c r="M52" s="242">
        <v>3.76</v>
      </c>
      <c r="N52" s="242">
        <v>3.85</v>
      </c>
      <c r="O52" s="319">
        <f>Datos!N156</f>
        <v>3.8868819989524281</v>
      </c>
      <c r="P52" s="241">
        <f>Datos!N155</f>
        <v>3.116743877729895</v>
      </c>
      <c r="Q52" s="303">
        <f>Datos!T155</f>
        <v>3.7807005633881503</v>
      </c>
      <c r="R52" s="303">
        <f>Datos!Y155</f>
        <v>4.3457851197210582</v>
      </c>
      <c r="S52" s="303">
        <f>Datos!AF155</f>
        <v>4.0349376399104573</v>
      </c>
      <c r="T52" s="243">
        <f>Datos!AH155</f>
        <v>4.156242794012579</v>
      </c>
      <c r="U52" s="304">
        <f>+Datos!N153</f>
        <v>3.9411764705882355</v>
      </c>
      <c r="V52" s="303">
        <f>+Datos!O153</f>
        <v>3.5840000000000001</v>
      </c>
      <c r="W52" s="303">
        <f>+Datos!P153</f>
        <v>3.5284552845528454</v>
      </c>
      <c r="X52" s="303">
        <f>+Datos!Q153</f>
        <v>3.393939393939394</v>
      </c>
      <c r="Y52" s="303">
        <f>+Datos!R153</f>
        <v>2.2698412698412698</v>
      </c>
      <c r="Z52" s="303">
        <f>+Datos!S153</f>
        <v>1.9830508474576272</v>
      </c>
      <c r="AA52" s="304">
        <f>+Datos!T153</f>
        <v>4.1307692307692312</v>
      </c>
      <c r="AB52" s="303">
        <f>+Datos!U153</f>
        <v>2.7851239669421486</v>
      </c>
      <c r="AC52" s="303">
        <f>+Datos!V153</f>
        <v>3.8778625954198471</v>
      </c>
      <c r="AD52" s="303">
        <f>+Datos!W153</f>
        <v>4.0238095238095237</v>
      </c>
      <c r="AE52" s="305">
        <f>+Datos!X153</f>
        <v>4.0859375</v>
      </c>
      <c r="AF52" s="303">
        <f>+Datos!Y153</f>
        <v>4.409448818897638</v>
      </c>
      <c r="AG52" s="303">
        <f>+Datos!Z153</f>
        <v>4.5076923076923077</v>
      </c>
      <c r="AH52" s="303">
        <f>+Datos!AA153</f>
        <v>4.5275590551181102</v>
      </c>
      <c r="AI52" s="303">
        <f>+Datos!AB153</f>
        <v>4.5339805825242721</v>
      </c>
      <c r="AJ52" s="303">
        <f>+Datos!AC153</f>
        <v>4.3680000000000003</v>
      </c>
      <c r="AK52" s="303">
        <f>+Datos!AD153</f>
        <v>4.0940170940170937</v>
      </c>
      <c r="AL52" s="303">
        <f>+Datos!AE153</f>
        <v>3.9797979797979797</v>
      </c>
      <c r="AM52" s="303">
        <f>+Datos!AF153</f>
        <v>3.9661016949152543</v>
      </c>
      <c r="AN52" s="303">
        <f>+Datos!AG153</f>
        <v>4.1037735849056602</v>
      </c>
      <c r="AO52" s="303">
        <f>+Datos!AH153</f>
        <v>4.418032786885246</v>
      </c>
      <c r="AP52" s="303">
        <f>+Datos!AI153</f>
        <v>4.2704918032786887</v>
      </c>
      <c r="AQ52" s="303">
        <f>+Datos!AJ153</f>
        <v>3.778688524590164</v>
      </c>
      <c r="AR52" s="303">
        <f>+Datos!AK153</f>
        <v>4.5</v>
      </c>
      <c r="AS52" s="303">
        <f>+Datos!AL153</f>
        <v>3.407766990291262</v>
      </c>
      <c r="AT52" s="303">
        <f>+Datos!AM153</f>
        <v>4.3142857142857141</v>
      </c>
      <c r="AU52" s="303">
        <f>+Datos!AN153</f>
        <v>4.0697674418604652</v>
      </c>
      <c r="AV52" s="305">
        <f>+Datos!AO153</f>
        <v>4.4909090909090912</v>
      </c>
    </row>
    <row r="53" spans="1:48" ht="15.6">
      <c r="A53" s="75"/>
      <c r="B53" s="103"/>
      <c r="C53" s="265"/>
      <c r="D53" s="265"/>
      <c r="E53" s="265"/>
      <c r="F53" s="265"/>
      <c r="G53" s="265"/>
      <c r="H53" s="75"/>
      <c r="I53" s="75"/>
      <c r="J53" s="127"/>
      <c r="K53" s="266"/>
      <c r="L53" s="266"/>
      <c r="M53" s="266"/>
      <c r="N53" s="266"/>
      <c r="O53" s="244"/>
      <c r="P53" s="267"/>
      <c r="Q53" s="267"/>
      <c r="R53" s="268"/>
      <c r="S53" s="268"/>
      <c r="T53" s="267"/>
      <c r="U53" s="268"/>
      <c r="V53" s="268"/>
      <c r="W53" s="268"/>
      <c r="X53" s="268"/>
      <c r="Y53" s="268"/>
      <c r="Z53" s="268"/>
      <c r="AA53" s="268"/>
      <c r="AB53" s="268"/>
      <c r="AC53" s="268"/>
      <c r="AD53" s="268"/>
      <c r="AE53" s="268"/>
      <c r="AF53" s="268"/>
      <c r="AG53" s="268"/>
      <c r="AH53" s="268"/>
      <c r="AI53" s="269"/>
      <c r="AJ53" s="268"/>
      <c r="AK53" s="268"/>
      <c r="AL53" s="268"/>
      <c r="AM53" s="268"/>
      <c r="AN53" s="268"/>
      <c r="AO53" s="268"/>
      <c r="AP53" s="268"/>
      <c r="AQ53" s="268"/>
      <c r="AR53" s="268"/>
      <c r="AS53" s="268"/>
      <c r="AT53" s="268"/>
      <c r="AU53" s="268"/>
      <c r="AV53" s="268"/>
    </row>
    <row r="54" spans="1:48" ht="30" customHeight="1">
      <c r="B54" s="1"/>
      <c r="C54" s="1"/>
      <c r="E54" s="1"/>
      <c r="F54" s="1"/>
      <c r="G54" s="1"/>
      <c r="H54" s="1"/>
      <c r="J54" s="426" t="s">
        <v>385</v>
      </c>
      <c r="K54" s="427"/>
      <c r="L54" s="428"/>
      <c r="M54" s="429"/>
      <c r="N54" s="430"/>
      <c r="O54" s="431">
        <v>3.5</v>
      </c>
      <c r="AI54" s="50"/>
    </row>
    <row r="55" spans="1:48">
      <c r="B55" s="1"/>
      <c r="C55" s="1"/>
      <c r="D55" s="1"/>
      <c r="E55" s="1"/>
      <c r="F55" s="1"/>
      <c r="G55" s="1"/>
      <c r="H55" s="1"/>
      <c r="J55" s="35"/>
      <c r="K55" s="35"/>
      <c r="L55" s="35"/>
      <c r="M55" s="35"/>
      <c r="N55" s="35"/>
      <c r="O55" s="35"/>
      <c r="AI55" s="50"/>
    </row>
    <row r="56" spans="1:48" ht="15">
      <c r="B56" s="1"/>
      <c r="C56" s="1"/>
      <c r="D56" s="75" t="s">
        <v>247</v>
      </c>
      <c r="E56" s="1"/>
      <c r="F56" s="1"/>
      <c r="G56" s="1"/>
      <c r="H56" s="1"/>
      <c r="J56" s="35"/>
      <c r="K56" s="35"/>
      <c r="L56" s="35"/>
      <c r="M56" s="35"/>
      <c r="N56" s="35"/>
      <c r="O56" s="35"/>
    </row>
    <row r="57" spans="1:48" ht="15">
      <c r="B57" s="1"/>
      <c r="C57" s="1"/>
      <c r="D57" s="75"/>
      <c r="E57" s="1"/>
      <c r="F57" s="1"/>
      <c r="G57" s="1"/>
      <c r="H57" s="1"/>
      <c r="J57" s="54"/>
      <c r="K57" s="126"/>
      <c r="L57" s="128"/>
      <c r="M57" s="128"/>
      <c r="N57" s="128"/>
      <c r="O57" s="63"/>
    </row>
    <row r="58" spans="1:48" ht="15">
      <c r="B58" s="1"/>
      <c r="C58" s="1"/>
      <c r="D58" s="75" t="s">
        <v>248</v>
      </c>
      <c r="E58" s="1"/>
      <c r="F58" s="1"/>
      <c r="G58" s="1"/>
      <c r="H58" s="1"/>
      <c r="J58" s="35"/>
      <c r="K58" s="35"/>
      <c r="L58" s="35"/>
      <c r="M58" s="35"/>
      <c r="N58" s="35"/>
      <c r="O58" s="35"/>
    </row>
    <row r="59" spans="1:48">
      <c r="B59" s="1"/>
      <c r="C59" s="1"/>
      <c r="D59" s="1"/>
      <c r="E59" s="1"/>
      <c r="F59" s="1"/>
      <c r="G59" s="1"/>
      <c r="H59" s="1"/>
      <c r="J59" s="35"/>
      <c r="K59" s="35"/>
      <c r="L59" s="35"/>
      <c r="M59" s="35"/>
      <c r="N59" s="35"/>
      <c r="O59" s="35"/>
    </row>
    <row r="60" spans="1:48" ht="15">
      <c r="B60" s="1"/>
      <c r="C60" s="1"/>
      <c r="D60" s="75" t="s">
        <v>413</v>
      </c>
      <c r="E60" s="1"/>
      <c r="F60" s="1"/>
      <c r="G60" s="1"/>
      <c r="H60" s="1"/>
      <c r="J60" s="35"/>
      <c r="K60" s="35"/>
      <c r="L60" s="35"/>
      <c r="M60" s="35"/>
      <c r="N60" s="35"/>
      <c r="O60" s="35"/>
    </row>
    <row r="61" spans="1:48" ht="15">
      <c r="B61" s="1"/>
      <c r="C61" s="1"/>
      <c r="D61" s="75" t="s">
        <v>414</v>
      </c>
      <c r="E61" s="1"/>
      <c r="F61" s="1"/>
      <c r="G61" s="1"/>
      <c r="H61" s="1"/>
      <c r="J61" s="35"/>
      <c r="K61" s="35"/>
      <c r="L61" s="35"/>
      <c r="M61" s="35"/>
      <c r="N61" s="35"/>
      <c r="O61" s="35"/>
    </row>
    <row r="62" spans="1:48">
      <c r="B62" s="1"/>
      <c r="C62" s="1"/>
      <c r="D62" s="1"/>
      <c r="E62" s="1"/>
      <c r="F62" s="1"/>
      <c r="G62" s="1"/>
      <c r="H62" s="1"/>
      <c r="J62" s="35"/>
      <c r="K62" s="35"/>
      <c r="L62" s="35"/>
      <c r="M62" s="35"/>
      <c r="N62" s="35"/>
      <c r="O62" s="35"/>
    </row>
    <row r="63" spans="1:48" ht="15" thickBot="1">
      <c r="B63" s="1"/>
      <c r="C63" s="1"/>
      <c r="D63" s="1"/>
      <c r="E63" s="1"/>
      <c r="F63" s="1"/>
      <c r="G63" s="1"/>
      <c r="H63" s="1"/>
      <c r="J63" s="54"/>
      <c r="K63" s="126"/>
      <c r="L63" s="128"/>
      <c r="M63" s="128"/>
      <c r="N63" s="128"/>
      <c r="O63" s="63"/>
    </row>
    <row r="64" spans="1:48" ht="53.25" customHeight="1" thickBot="1">
      <c r="D64" s="432"/>
      <c r="E64" s="433"/>
      <c r="F64" s="221" t="s">
        <v>386</v>
      </c>
      <c r="G64" s="433"/>
      <c r="H64" s="434"/>
      <c r="I64" s="11"/>
      <c r="J64" s="35"/>
      <c r="K64" s="35"/>
      <c r="L64" s="35"/>
      <c r="M64" s="35"/>
      <c r="N64" s="35"/>
      <c r="O64" s="35"/>
    </row>
    <row r="65" spans="1:15" ht="70.2" thickBot="1">
      <c r="A65" s="100" t="s">
        <v>5</v>
      </c>
      <c r="B65" s="100" t="s">
        <v>387</v>
      </c>
      <c r="C65" s="100" t="s">
        <v>0</v>
      </c>
      <c r="D65" s="470" t="s">
        <v>170</v>
      </c>
      <c r="E65" s="471" t="s">
        <v>171</v>
      </c>
      <c r="F65" s="472" t="s">
        <v>240</v>
      </c>
      <c r="G65" s="472" t="s">
        <v>313</v>
      </c>
      <c r="H65" s="424" t="s">
        <v>382</v>
      </c>
      <c r="I65" s="457" t="s">
        <v>388</v>
      </c>
      <c r="J65" s="35"/>
      <c r="K65" s="35"/>
      <c r="L65" s="35"/>
      <c r="M65" s="35"/>
      <c r="N65" s="35"/>
      <c r="O65" s="35"/>
    </row>
    <row r="66" spans="1:15" ht="30" customHeight="1">
      <c r="A66" s="435">
        <v>6</v>
      </c>
      <c r="B66" s="436"/>
      <c r="C66" s="437" t="s">
        <v>389</v>
      </c>
      <c r="D66" s="459">
        <v>3.6115702479338845</v>
      </c>
      <c r="E66" s="460">
        <v>3.5686274509803924</v>
      </c>
      <c r="F66" s="461">
        <v>3.7183098591549295</v>
      </c>
      <c r="G66" s="460">
        <v>3.7807017543859649</v>
      </c>
      <c r="H66" s="462">
        <v>4.0188679245283021</v>
      </c>
      <c r="I66" s="458">
        <v>3.5</v>
      </c>
      <c r="J66" s="54"/>
      <c r="K66" s="126"/>
      <c r="L66" s="128"/>
      <c r="M66" s="128"/>
      <c r="N66" s="128"/>
      <c r="O66" s="63"/>
    </row>
    <row r="67" spans="1:15" ht="30" customHeight="1">
      <c r="A67" s="233">
        <v>7</v>
      </c>
      <c r="B67" s="412"/>
      <c r="C67" s="234" t="s">
        <v>402</v>
      </c>
      <c r="D67" s="463">
        <v>3.1833333333333331</v>
      </c>
      <c r="E67" s="464">
        <v>3.0490196078431371</v>
      </c>
      <c r="F67" s="465">
        <v>3.528169014084507</v>
      </c>
      <c r="G67" s="464">
        <v>3.6160714285714284</v>
      </c>
      <c r="H67" s="466">
        <v>3.8773584905660377</v>
      </c>
      <c r="I67" s="458">
        <v>3.5</v>
      </c>
      <c r="J67" s="54"/>
      <c r="K67" s="126"/>
      <c r="L67" s="128"/>
      <c r="M67" s="128"/>
      <c r="N67" s="128"/>
      <c r="O67" s="63"/>
    </row>
    <row r="68" spans="1:15" ht="30" customHeight="1">
      <c r="A68" s="233">
        <v>8</v>
      </c>
      <c r="B68" s="412"/>
      <c r="C68" s="234" t="s">
        <v>403</v>
      </c>
      <c r="D68" s="463">
        <v>3.0782608695652174</v>
      </c>
      <c r="E68" s="464">
        <v>2.989795918367347</v>
      </c>
      <c r="F68" s="465">
        <v>3.6971830985915495</v>
      </c>
      <c r="G68" s="464">
        <v>3.6203703703703702</v>
      </c>
      <c r="H68" s="466">
        <v>3.7452830188679247</v>
      </c>
      <c r="I68" s="458">
        <v>3.5</v>
      </c>
      <c r="J68" s="54"/>
      <c r="K68" s="126"/>
      <c r="L68" s="128"/>
      <c r="M68" s="128"/>
      <c r="N68" s="128"/>
      <c r="O68" s="63"/>
    </row>
    <row r="69" spans="1:15" ht="30" customHeight="1">
      <c r="A69" s="233">
        <v>9</v>
      </c>
      <c r="B69" s="412"/>
      <c r="C69" s="234" t="s">
        <v>404</v>
      </c>
      <c r="D69" s="463">
        <v>3.5299145299145298</v>
      </c>
      <c r="E69" s="464">
        <v>3.7628865979381443</v>
      </c>
      <c r="F69" s="467">
        <v>3.59375</v>
      </c>
      <c r="G69" s="464">
        <v>3.6296296296296298</v>
      </c>
      <c r="H69" s="466">
        <v>3.393939393939394</v>
      </c>
      <c r="I69" s="458">
        <v>3.5</v>
      </c>
      <c r="J69" s="35"/>
      <c r="K69" s="35"/>
      <c r="L69" s="35"/>
      <c r="M69" s="35"/>
      <c r="N69" s="35"/>
      <c r="O69" s="35"/>
    </row>
    <row r="70" spans="1:15" ht="30" customHeight="1">
      <c r="A70" s="233">
        <v>10</v>
      </c>
      <c r="B70" s="412"/>
      <c r="C70" s="234" t="s">
        <v>405</v>
      </c>
      <c r="D70" s="463">
        <v>1.9152542372881356</v>
      </c>
      <c r="E70" s="464">
        <v>2.375</v>
      </c>
      <c r="F70" s="467">
        <v>2.2913385826771653</v>
      </c>
      <c r="G70" s="464">
        <v>2.4054054054054053</v>
      </c>
      <c r="H70" s="466">
        <v>2.2698412698412698</v>
      </c>
      <c r="I70" s="458">
        <v>3.5</v>
      </c>
      <c r="J70" s="54"/>
      <c r="K70" s="126"/>
      <c r="L70" s="128"/>
      <c r="M70" s="128"/>
      <c r="N70" s="128"/>
      <c r="O70" s="63"/>
    </row>
    <row r="71" spans="1:15" ht="30" customHeight="1">
      <c r="A71" s="233">
        <v>11</v>
      </c>
      <c r="B71" s="271"/>
      <c r="C71" s="234" t="s">
        <v>406</v>
      </c>
      <c r="D71" s="463">
        <v>1.6728971962616823</v>
      </c>
      <c r="E71" s="464">
        <v>1.6896551724137931</v>
      </c>
      <c r="F71" s="467">
        <v>1.9043478260869566</v>
      </c>
      <c r="G71" s="464">
        <v>1.854368932038835</v>
      </c>
      <c r="H71" s="468">
        <v>1.9830508474576272</v>
      </c>
      <c r="I71" s="458">
        <v>3.5</v>
      </c>
      <c r="K71" s="234"/>
    </row>
    <row r="72" spans="1:15" ht="30" customHeight="1" thickBot="1">
      <c r="A72" s="446"/>
      <c r="B72" s="440"/>
      <c r="C72" s="441" t="s">
        <v>390</v>
      </c>
      <c r="D72" s="442">
        <v>2.83</v>
      </c>
      <c r="E72" s="443">
        <v>2.91</v>
      </c>
      <c r="F72" s="443">
        <v>3.12</v>
      </c>
      <c r="G72" s="444">
        <v>3.15</v>
      </c>
      <c r="H72" s="445">
        <v>3.21</v>
      </c>
      <c r="I72" s="458">
        <v>3.5</v>
      </c>
    </row>
    <row r="73" spans="1:15" ht="30" customHeight="1">
      <c r="A73" s="230">
        <v>12</v>
      </c>
      <c r="B73" s="447"/>
      <c r="C73" s="234" t="s">
        <v>407</v>
      </c>
      <c r="D73" s="463">
        <v>3.5245901639344264</v>
      </c>
      <c r="E73" s="464">
        <v>3.676190476190476</v>
      </c>
      <c r="F73" s="467">
        <v>3.8865248226950353</v>
      </c>
      <c r="G73" s="464">
        <v>4.3157894736842106</v>
      </c>
      <c r="H73" s="468">
        <v>4.2307692307692308</v>
      </c>
      <c r="I73" s="458">
        <v>3.5</v>
      </c>
    </row>
    <row r="74" spans="1:15" ht="30" customHeight="1">
      <c r="A74" s="233">
        <v>13</v>
      </c>
      <c r="B74" s="412"/>
      <c r="C74" s="234" t="s">
        <v>118</v>
      </c>
      <c r="D74" s="463">
        <v>2.415929203539823</v>
      </c>
      <c r="E74" s="464">
        <v>2.4623655913978495</v>
      </c>
      <c r="F74" s="467">
        <v>3.0458015267175571</v>
      </c>
      <c r="G74" s="464">
        <v>2.9819819819819822</v>
      </c>
      <c r="H74" s="468">
        <v>2.7851239669421486</v>
      </c>
      <c r="I74" s="458">
        <v>3.5</v>
      </c>
    </row>
    <row r="75" spans="1:15" ht="30" customHeight="1">
      <c r="A75" s="233">
        <v>14</v>
      </c>
      <c r="B75" s="412"/>
      <c r="C75" s="234" t="s">
        <v>22</v>
      </c>
      <c r="D75" s="463">
        <v>3.0084745762711864</v>
      </c>
      <c r="E75" s="464">
        <v>3.0673076923076925</v>
      </c>
      <c r="F75" s="464">
        <v>3.5319148936170213</v>
      </c>
      <c r="G75" s="464">
        <v>3.7837837837837838</v>
      </c>
      <c r="H75" s="468">
        <v>3.9134615384615383</v>
      </c>
      <c r="I75" s="458">
        <v>3.5</v>
      </c>
    </row>
    <row r="76" spans="1:15" ht="30" customHeight="1">
      <c r="A76" s="233">
        <v>15</v>
      </c>
      <c r="B76" s="412"/>
      <c r="C76" s="234" t="s">
        <v>391</v>
      </c>
      <c r="D76" s="463">
        <v>3.1083333333333334</v>
      </c>
      <c r="E76" s="464">
        <v>3.1650485436893203</v>
      </c>
      <c r="F76" s="464">
        <v>3.6879432624113475</v>
      </c>
      <c r="G76" s="464">
        <v>4</v>
      </c>
      <c r="H76" s="468">
        <v>4.1826923076923075</v>
      </c>
      <c r="I76" s="458">
        <v>3.5</v>
      </c>
    </row>
    <row r="77" spans="1:15" ht="30" customHeight="1">
      <c r="A77" s="233">
        <v>16</v>
      </c>
      <c r="B77" s="412"/>
      <c r="C77" s="234" t="s">
        <v>408</v>
      </c>
      <c r="D77" s="463">
        <v>3.4102564102564101</v>
      </c>
      <c r="E77" s="464">
        <v>3.2647058823529411</v>
      </c>
      <c r="F77" s="464">
        <v>3.645390070921986</v>
      </c>
      <c r="G77" s="464">
        <v>4.0884955752212386</v>
      </c>
      <c r="H77" s="468">
        <v>4.1923076923076925</v>
      </c>
      <c r="I77" s="458">
        <v>3.5</v>
      </c>
    </row>
    <row r="78" spans="1:15" ht="30" customHeight="1" thickBot="1">
      <c r="A78" s="233"/>
      <c r="B78" s="440"/>
      <c r="C78" s="441" t="s">
        <v>392</v>
      </c>
      <c r="D78" s="442">
        <v>3.09</v>
      </c>
      <c r="E78" s="443">
        <v>3.13</v>
      </c>
      <c r="F78" s="443">
        <v>3.56</v>
      </c>
      <c r="G78" s="444">
        <v>3.83</v>
      </c>
      <c r="H78" s="445">
        <v>3.86</v>
      </c>
      <c r="I78" s="458">
        <v>3.5</v>
      </c>
    </row>
    <row r="79" spans="1:15" ht="30" customHeight="1">
      <c r="A79" s="230">
        <v>17</v>
      </c>
      <c r="B79" s="447"/>
      <c r="C79" s="234" t="s">
        <v>393</v>
      </c>
      <c r="D79" s="463">
        <v>4.0168067226890756</v>
      </c>
      <c r="E79" s="464">
        <v>3.9514563106796117</v>
      </c>
      <c r="F79" s="464">
        <v>4.0359712230215825</v>
      </c>
      <c r="G79" s="464">
        <v>4.2336448598130838</v>
      </c>
      <c r="H79" s="468">
        <v>4.4059405940594063</v>
      </c>
      <c r="I79" s="458">
        <v>3.5</v>
      </c>
    </row>
    <row r="80" spans="1:15" ht="30" customHeight="1">
      <c r="A80" s="233">
        <v>18</v>
      </c>
      <c r="B80" s="412"/>
      <c r="C80" s="234" t="s">
        <v>24</v>
      </c>
      <c r="D80" s="463">
        <v>4.3805309734513278</v>
      </c>
      <c r="E80" s="464">
        <v>4.3191489361702127</v>
      </c>
      <c r="F80" s="464">
        <v>4.5035971223021587</v>
      </c>
      <c r="G80" s="464">
        <v>4.4854368932038833</v>
      </c>
      <c r="H80" s="468">
        <v>4.4950495049504955</v>
      </c>
      <c r="I80" s="458">
        <v>3.5</v>
      </c>
    </row>
    <row r="81" spans="1:10" ht="30" customHeight="1">
      <c r="A81" s="233">
        <v>19</v>
      </c>
      <c r="B81" s="412"/>
      <c r="C81" s="234" t="s">
        <v>25</v>
      </c>
      <c r="D81" s="463">
        <v>4.4237288135593218</v>
      </c>
      <c r="E81" s="464">
        <v>4.3461538461538458</v>
      </c>
      <c r="F81" s="464">
        <v>4.4676258992805753</v>
      </c>
      <c r="G81" s="464">
        <v>4.5277777777777777</v>
      </c>
      <c r="H81" s="468">
        <v>4.5445544554455441</v>
      </c>
      <c r="I81" s="458">
        <v>3.5</v>
      </c>
    </row>
    <row r="82" spans="1:10" ht="30" customHeight="1">
      <c r="A82" s="233">
        <v>20</v>
      </c>
      <c r="B82" s="454"/>
      <c r="C82" s="234" t="s">
        <v>26</v>
      </c>
      <c r="D82" s="463">
        <v>4.268817204301075</v>
      </c>
      <c r="E82" s="464">
        <v>4.33</v>
      </c>
      <c r="F82" s="464">
        <v>4.163636363636364</v>
      </c>
      <c r="G82" s="469">
        <v>4.17</v>
      </c>
      <c r="H82" s="468">
        <v>4.5339805825242721</v>
      </c>
      <c r="I82" s="458">
        <v>3.5</v>
      </c>
    </row>
    <row r="83" spans="1:10" ht="30" customHeight="1">
      <c r="A83" s="233">
        <v>21</v>
      </c>
      <c r="B83" s="454"/>
      <c r="C83" s="234" t="s">
        <v>394</v>
      </c>
      <c r="D83" s="463">
        <v>3.7094017094017095</v>
      </c>
      <c r="E83" s="464">
        <v>3.6470588235294117</v>
      </c>
      <c r="F83" s="464">
        <v>3.985611510791367</v>
      </c>
      <c r="G83" s="464">
        <v>4.0803571428571432</v>
      </c>
      <c r="H83" s="468">
        <v>4.3762376237623766</v>
      </c>
      <c r="I83" s="458">
        <v>3.5</v>
      </c>
    </row>
    <row r="84" spans="1:10" ht="30" customHeight="1">
      <c r="A84" s="233">
        <v>22</v>
      </c>
      <c r="B84" s="454"/>
      <c r="C84" s="234" t="s">
        <v>395</v>
      </c>
      <c r="D84" s="463">
        <v>3.2429906542056073</v>
      </c>
      <c r="E84" s="464">
        <v>3.4421052631578948</v>
      </c>
      <c r="F84" s="464">
        <v>3.6834532374100721</v>
      </c>
      <c r="G84" s="464">
        <v>3.7943925233644862</v>
      </c>
      <c r="H84" s="468">
        <v>4.2970297029702973</v>
      </c>
      <c r="I84" s="458">
        <v>3.5</v>
      </c>
    </row>
    <row r="85" spans="1:10" ht="30" customHeight="1">
      <c r="A85" s="233">
        <v>23</v>
      </c>
      <c r="B85" s="454"/>
      <c r="C85" s="234" t="s">
        <v>409</v>
      </c>
      <c r="D85" s="463">
        <v>3.3333333333333335</v>
      </c>
      <c r="E85" s="464">
        <v>3.3250000000000002</v>
      </c>
      <c r="F85" s="464">
        <v>3.8776978417266186</v>
      </c>
      <c r="G85" s="464">
        <v>3.6593406593406592</v>
      </c>
      <c r="H85" s="468">
        <v>4.4752475247524757</v>
      </c>
      <c r="I85" s="458">
        <v>3.5</v>
      </c>
    </row>
    <row r="86" spans="1:10" ht="30" customHeight="1" thickBot="1">
      <c r="A86" s="446"/>
      <c r="B86" s="440"/>
      <c r="C86" s="441" t="s">
        <v>396</v>
      </c>
      <c r="D86" s="442">
        <v>3.91</v>
      </c>
      <c r="E86" s="443">
        <v>3.91</v>
      </c>
      <c r="F86" s="443">
        <v>4.0999999999999996</v>
      </c>
      <c r="G86" s="444">
        <v>4.17</v>
      </c>
      <c r="H86" s="445">
        <v>4.45</v>
      </c>
      <c r="I86" s="458">
        <v>3.5</v>
      </c>
      <c r="J86" s="1" t="s">
        <v>380</v>
      </c>
    </row>
    <row r="87" spans="1:10" ht="30" customHeight="1">
      <c r="A87" s="446">
        <v>24</v>
      </c>
      <c r="B87" s="454"/>
      <c r="C87" s="234" t="s">
        <v>397</v>
      </c>
      <c r="D87" s="455">
        <v>3.79</v>
      </c>
      <c r="E87" s="464">
        <v>3.7142857142857144</v>
      </c>
      <c r="F87" s="464">
        <v>3.949640287769784</v>
      </c>
      <c r="G87" s="464">
        <v>4.0392156862745097</v>
      </c>
      <c r="H87" s="468">
        <v>4.1584158415841586</v>
      </c>
      <c r="I87" s="458">
        <v>3.5</v>
      </c>
    </row>
    <row r="88" spans="1:10" ht="30" customHeight="1">
      <c r="A88" s="446">
        <v>25</v>
      </c>
      <c r="B88" s="454"/>
      <c r="C88" s="234" t="s">
        <v>398</v>
      </c>
      <c r="D88" s="455">
        <v>3.91</v>
      </c>
      <c r="E88" s="464">
        <v>3.6979166666666665</v>
      </c>
      <c r="F88" s="464">
        <v>4.1811594202898554</v>
      </c>
      <c r="G88" s="464">
        <v>4.1702127659574471</v>
      </c>
      <c r="H88" s="468">
        <v>4.4554455445544559</v>
      </c>
      <c r="I88" s="458">
        <v>3.5</v>
      </c>
    </row>
    <row r="89" spans="1:10" ht="30" customHeight="1" thickBot="1">
      <c r="A89" s="446"/>
      <c r="B89" s="440"/>
      <c r="C89" s="441" t="s">
        <v>399</v>
      </c>
      <c r="D89" s="476">
        <v>3.85</v>
      </c>
      <c r="E89" s="477">
        <v>3.83</v>
      </c>
      <c r="F89" s="477">
        <v>4.07</v>
      </c>
      <c r="G89" s="477">
        <v>4.0999999999999996</v>
      </c>
      <c r="H89" s="478">
        <v>4.3099999999999996</v>
      </c>
      <c r="I89" s="458">
        <v>3.5</v>
      </c>
    </row>
    <row r="90" spans="1:10" ht="30" customHeight="1">
      <c r="A90" s="446">
        <v>26</v>
      </c>
      <c r="B90" s="454"/>
      <c r="C90" s="234" t="s">
        <v>410</v>
      </c>
      <c r="D90" s="473">
        <v>4.2413793103448274</v>
      </c>
      <c r="E90" s="474">
        <v>4.1553398058252426</v>
      </c>
      <c r="F90" s="474">
        <v>4.1870503597122299</v>
      </c>
      <c r="G90" s="474">
        <v>4.2972972972972974</v>
      </c>
      <c r="H90" s="475">
        <v>4.5346534653465342</v>
      </c>
      <c r="I90" s="458">
        <v>3.5</v>
      </c>
    </row>
    <row r="91" spans="1:10" ht="30" customHeight="1">
      <c r="A91" s="446">
        <v>27</v>
      </c>
      <c r="B91" s="454"/>
      <c r="C91" s="234" t="s">
        <v>411</v>
      </c>
      <c r="D91" s="463">
        <v>4</v>
      </c>
      <c r="E91" s="464">
        <v>3.9238095238095236</v>
      </c>
      <c r="F91" s="464">
        <v>4.1294964028776979</v>
      </c>
      <c r="G91" s="464">
        <v>4.209090909090909</v>
      </c>
      <c r="H91" s="468">
        <v>4.4158415841584162</v>
      </c>
      <c r="I91" s="458">
        <v>3.5</v>
      </c>
    </row>
    <row r="92" spans="1:10" ht="30" customHeight="1">
      <c r="A92" s="446">
        <v>28</v>
      </c>
      <c r="B92" s="454"/>
      <c r="C92" s="234" t="s">
        <v>127</v>
      </c>
      <c r="D92" s="463">
        <v>3.2857142857142856</v>
      </c>
      <c r="E92" s="464">
        <v>3.3465346534653464</v>
      </c>
      <c r="F92" s="464">
        <v>3.97</v>
      </c>
      <c r="G92" s="464">
        <v>3.5094339622641511</v>
      </c>
      <c r="H92" s="468">
        <v>3.9207920792079207</v>
      </c>
      <c r="I92" s="458">
        <v>3.5</v>
      </c>
    </row>
    <row r="93" spans="1:10" ht="30" customHeight="1">
      <c r="A93" s="446">
        <v>29</v>
      </c>
      <c r="B93" s="454"/>
      <c r="C93" s="234" t="s">
        <v>400</v>
      </c>
      <c r="D93" s="463">
        <v>4.0442477876106198</v>
      </c>
      <c r="E93" s="464">
        <v>4.2765957446808507</v>
      </c>
      <c r="F93" s="464">
        <v>4.419354838709677</v>
      </c>
      <c r="G93" s="464">
        <v>4.0370370370370372</v>
      </c>
      <c r="H93" s="468">
        <v>4.5</v>
      </c>
      <c r="I93" s="458">
        <v>3.5</v>
      </c>
    </row>
    <row r="94" spans="1:10" ht="30" customHeight="1">
      <c r="A94" s="446">
        <v>30</v>
      </c>
      <c r="B94" s="454"/>
      <c r="C94" s="234" t="s">
        <v>129</v>
      </c>
      <c r="D94" s="463">
        <v>3.32</v>
      </c>
      <c r="E94" s="464">
        <v>3.1904761904761907</v>
      </c>
      <c r="F94" s="464">
        <v>3.2476190476190476</v>
      </c>
      <c r="G94" s="464">
        <v>3.4</v>
      </c>
      <c r="H94" s="468">
        <v>3.407766990291262</v>
      </c>
      <c r="I94" s="458">
        <v>3.5</v>
      </c>
    </row>
    <row r="95" spans="1:10" ht="30" customHeight="1">
      <c r="A95" s="446">
        <v>31</v>
      </c>
      <c r="B95" s="454"/>
      <c r="C95" s="234" t="s">
        <v>130</v>
      </c>
      <c r="D95" s="463">
        <v>3.84</v>
      </c>
      <c r="E95" s="464">
        <v>4.1162790697674421</v>
      </c>
      <c r="F95" s="464">
        <v>4.0666666666666664</v>
      </c>
      <c r="G95" s="464">
        <v>4.375</v>
      </c>
      <c r="H95" s="468">
        <v>4.3142857142857141</v>
      </c>
      <c r="I95" s="458">
        <v>3.5</v>
      </c>
    </row>
    <row r="96" spans="1:10" ht="30" customHeight="1">
      <c r="A96" s="446">
        <v>32</v>
      </c>
      <c r="B96" s="454"/>
      <c r="C96" s="234" t="s">
        <v>30</v>
      </c>
      <c r="D96" s="463">
        <v>3.6068376068376069</v>
      </c>
      <c r="E96" s="464">
        <v>3.5242718446601944</v>
      </c>
      <c r="F96" s="464">
        <v>3.8201438848920861</v>
      </c>
      <c r="G96" s="464">
        <v>3.9210526315789473</v>
      </c>
      <c r="H96" s="468">
        <v>4.0792079207920793</v>
      </c>
      <c r="I96" s="458">
        <v>3.5</v>
      </c>
    </row>
    <row r="97" spans="1:9" ht="30" customHeight="1">
      <c r="A97" s="446">
        <v>33</v>
      </c>
      <c r="B97" s="454"/>
      <c r="C97" s="234" t="s">
        <v>412</v>
      </c>
      <c r="D97" s="463">
        <v>3.9702970297029703</v>
      </c>
      <c r="E97" s="464">
        <v>4.0804597701149428</v>
      </c>
      <c r="F97" s="464">
        <v>4.2068965517241379</v>
      </c>
      <c r="G97" s="464">
        <v>4.2244897959183669</v>
      </c>
      <c r="H97" s="468">
        <v>4.4909090909090912</v>
      </c>
      <c r="I97" s="458">
        <v>3.5</v>
      </c>
    </row>
    <row r="98" spans="1:9" ht="30" customHeight="1" thickBot="1">
      <c r="A98" s="439"/>
      <c r="B98" s="440"/>
      <c r="C98" s="441" t="s">
        <v>401</v>
      </c>
      <c r="D98" s="442">
        <v>3.79</v>
      </c>
      <c r="E98" s="443">
        <v>3.83</v>
      </c>
      <c r="F98" s="443">
        <v>3.97</v>
      </c>
      <c r="G98" s="444">
        <v>4</v>
      </c>
      <c r="H98" s="445">
        <v>4.21</v>
      </c>
      <c r="I98" s="458">
        <v>3.5</v>
      </c>
    </row>
    <row r="99" spans="1:9" ht="35.4" thickBot="1">
      <c r="A99" s="448"/>
      <c r="B99" s="238"/>
      <c r="C99" s="449" t="s">
        <v>237</v>
      </c>
      <c r="D99" s="450">
        <v>3.49</v>
      </c>
      <c r="E99" s="456">
        <v>3.4947771710347668</v>
      </c>
      <c r="F99" s="451">
        <v>3.76</v>
      </c>
      <c r="G99" s="452">
        <v>3.85</v>
      </c>
      <c r="H99" s="453">
        <v>4.0074640184579025</v>
      </c>
      <c r="I99" s="438"/>
    </row>
    <row r="100" spans="1:9">
      <c r="B100" s="1"/>
      <c r="C100" s="1"/>
      <c r="D100" s="1"/>
      <c r="E100" s="1"/>
      <c r="F100" s="1"/>
      <c r="G100" s="1"/>
      <c r="H100" s="1"/>
    </row>
    <row r="101" spans="1:9">
      <c r="B101" s="1"/>
      <c r="C101" s="1"/>
      <c r="D101" s="1"/>
      <c r="E101" s="1"/>
      <c r="F101" s="1"/>
      <c r="G101" s="1"/>
      <c r="H101" s="1"/>
    </row>
    <row r="102" spans="1:9">
      <c r="B102" s="1"/>
      <c r="C102" s="1"/>
      <c r="D102" s="1"/>
      <c r="E102" s="1"/>
      <c r="F102" s="1"/>
      <c r="G102" s="1"/>
      <c r="H102" s="1"/>
    </row>
    <row r="103" spans="1:9">
      <c r="B103" s="1"/>
      <c r="C103" s="1"/>
      <c r="D103" s="1"/>
      <c r="E103" s="1"/>
      <c r="F103" s="1"/>
      <c r="G103" s="1"/>
      <c r="H103" s="1"/>
    </row>
    <row r="104" spans="1:9">
      <c r="B104" s="1"/>
      <c r="C104" s="1"/>
      <c r="D104" s="1"/>
      <c r="E104" s="1"/>
      <c r="F104" s="1"/>
      <c r="G104" s="1"/>
      <c r="H104" s="1"/>
    </row>
    <row r="105" spans="1:9">
      <c r="B105" s="1"/>
      <c r="C105" s="1"/>
      <c r="D105" s="1"/>
      <c r="E105" s="1"/>
      <c r="F105" s="1"/>
      <c r="G105" s="1"/>
      <c r="H105" s="1"/>
    </row>
  </sheetData>
  <autoFilter ref="A13:AD45"/>
  <sortState ref="P8:S9684">
    <sortCondition ref="Q8:Q9684"/>
  </sortState>
  <mergeCells count="1">
    <mergeCell ref="K12:O12"/>
  </mergeCells>
  <conditionalFormatting sqref="O53">
    <cfRule type="colorScale" priority="66">
      <colorScale>
        <cfvo type="min"/>
        <cfvo type="percentile" val="50"/>
        <cfvo type="max"/>
        <color rgb="FFF8696B"/>
        <color rgb="FFFFEB84"/>
        <color rgb="FF63BE7B"/>
      </colorScale>
    </cfRule>
  </conditionalFormatting>
  <conditionalFormatting sqref="O53">
    <cfRule type="colorScale" priority="65">
      <colorScale>
        <cfvo type="min"/>
        <cfvo type="percentile" val="50"/>
        <cfvo type="max"/>
        <color rgb="FF5A8AC6"/>
        <color rgb="FFFCFCFF"/>
        <color rgb="FFF8696B"/>
      </colorScale>
    </cfRule>
  </conditionalFormatting>
  <conditionalFormatting sqref="O53">
    <cfRule type="colorScale" priority="64">
      <colorScale>
        <cfvo type="min"/>
        <cfvo type="percentile" val="50"/>
        <cfvo type="max"/>
        <color rgb="FF63BE7B"/>
        <color rgb="FFFFEB84"/>
        <color rgb="FFF8696B"/>
      </colorScale>
    </cfRule>
  </conditionalFormatting>
  <conditionalFormatting sqref="K53:AV53">
    <cfRule type="colorScale" priority="59">
      <colorScale>
        <cfvo type="min"/>
        <cfvo type="percentile" val="50"/>
        <cfvo type="max"/>
        <color rgb="FF63BE7B"/>
        <color rgb="FFFFEB84"/>
        <color rgb="FFF8696B"/>
      </colorScale>
    </cfRule>
  </conditionalFormatting>
  <conditionalFormatting sqref="P50:P52 P26:P33 P14:AV14 P19:P23 P45:P46 P35:P43 T35:AV43 T45:AV46 T19:AV23 P15:P17 T15:AV17 T26:AV33 T50:AV52">
    <cfRule type="colorScale" priority="116">
      <colorScale>
        <cfvo type="min"/>
        <cfvo type="percentile" val="50"/>
        <cfvo type="max"/>
        <color rgb="FFF8696B"/>
        <color rgb="FFFFEB84"/>
        <color rgb="FF63BE7B"/>
      </colorScale>
    </cfRule>
  </conditionalFormatting>
  <conditionalFormatting sqref="J50:J52 J14:J17 J19:J24 J26:J48">
    <cfRule type="colorScale" priority="126">
      <colorScale>
        <cfvo type="min"/>
        <cfvo type="percentile" val="50"/>
        <cfvo type="max"/>
        <color rgb="FFF8696B"/>
        <color rgb="FFFFEB84"/>
        <color rgb="FF63BE7B"/>
      </colorScale>
    </cfRule>
  </conditionalFormatting>
  <conditionalFormatting sqref="K50:O52 K19:O24 K26:O48 K14:O17">
    <cfRule type="colorScale" priority="132">
      <colorScale>
        <cfvo type="min"/>
        <cfvo type="percentile" val="50"/>
        <cfvo type="max"/>
        <color rgb="FFF8696B"/>
        <color rgb="FFFFEB84"/>
        <color rgb="FF63BE7B"/>
      </colorScale>
    </cfRule>
  </conditionalFormatting>
  <conditionalFormatting sqref="D50:G52 D14:G17 D19:G24 D26:G48">
    <cfRule type="colorScale" priority="138">
      <colorScale>
        <cfvo type="min"/>
        <cfvo type="percentile" val="50"/>
        <cfvo type="max"/>
        <color rgb="FFF8696B"/>
        <color rgb="FFFFEB84"/>
        <color rgb="FF63BE7B"/>
      </colorScale>
    </cfRule>
  </conditionalFormatting>
  <conditionalFormatting sqref="Q27:Q34 Q51 Q20:Q24 Q46:Q47 Q36:Q44 Q16:Q18">
    <cfRule type="colorScale" priority="56">
      <colorScale>
        <cfvo type="min"/>
        <cfvo type="percentile" val="50"/>
        <cfvo type="max"/>
        <color rgb="FFF8696B"/>
        <color rgb="FFFFEB84"/>
        <color rgb="FF63BE7B"/>
      </colorScale>
    </cfRule>
  </conditionalFormatting>
  <conditionalFormatting sqref="Q16:Q49 Q51">
    <cfRule type="colorScale" priority="55">
      <colorScale>
        <cfvo type="min"/>
        <cfvo type="percentile" val="50"/>
        <cfvo type="max"/>
        <color rgb="FFF8696B"/>
        <color rgb="FFFFEB84"/>
        <color rgb="FF63BE7B"/>
      </colorScale>
    </cfRule>
  </conditionalFormatting>
  <conditionalFormatting sqref="R27:R34 R51 R20:R24 R46:R47 R36:R44 R16:R18">
    <cfRule type="colorScale" priority="54">
      <colorScale>
        <cfvo type="min"/>
        <cfvo type="percentile" val="50"/>
        <cfvo type="max"/>
        <color rgb="FFF8696B"/>
        <color rgb="FFFFEB84"/>
        <color rgb="FF63BE7B"/>
      </colorScale>
    </cfRule>
  </conditionalFormatting>
  <conditionalFormatting sqref="R16:R49 R51">
    <cfRule type="colorScale" priority="53">
      <colorScale>
        <cfvo type="min"/>
        <cfvo type="percentile" val="50"/>
        <cfvo type="max"/>
        <color rgb="FFF8696B"/>
        <color rgb="FFFFEB84"/>
        <color rgb="FF63BE7B"/>
      </colorScale>
    </cfRule>
  </conditionalFormatting>
  <conditionalFormatting sqref="S27:S34 S51 S20:S24 S46:S47 S36:S44 S16:S18">
    <cfRule type="colorScale" priority="52">
      <colorScale>
        <cfvo type="min"/>
        <cfvo type="percentile" val="50"/>
        <cfvo type="max"/>
        <color rgb="FFF8696B"/>
        <color rgb="FFFFEB84"/>
        <color rgb="FF63BE7B"/>
      </colorScale>
    </cfRule>
  </conditionalFormatting>
  <conditionalFormatting sqref="Q50:R50">
    <cfRule type="colorScale" priority="49">
      <colorScale>
        <cfvo type="min"/>
        <cfvo type="percentile" val="50"/>
        <cfvo type="max"/>
        <color rgb="FFF8696B"/>
        <color rgb="FFFFEB84"/>
        <color rgb="FF63BE7B"/>
      </colorScale>
    </cfRule>
  </conditionalFormatting>
  <conditionalFormatting sqref="Q50:R50">
    <cfRule type="colorScale" priority="48">
      <colorScale>
        <cfvo type="min"/>
        <cfvo type="percentile" val="50"/>
        <cfvo type="max"/>
        <color rgb="FFF8696B"/>
        <color rgb="FFFFEB84"/>
        <color rgb="FF63BE7B"/>
      </colorScale>
    </cfRule>
  </conditionalFormatting>
  <conditionalFormatting sqref="Q52:S52">
    <cfRule type="colorScale" priority="47">
      <colorScale>
        <cfvo type="min"/>
        <cfvo type="percentile" val="50"/>
        <cfvo type="max"/>
        <color rgb="FFF8696B"/>
        <color rgb="FFFFEB84"/>
        <color rgb="FF63BE7B"/>
      </colorScale>
    </cfRule>
  </conditionalFormatting>
  <conditionalFormatting sqref="Q15">
    <cfRule type="colorScale" priority="46">
      <colorScale>
        <cfvo type="min"/>
        <cfvo type="percentile" val="50"/>
        <cfvo type="max"/>
        <color rgb="FFF8696B"/>
        <color rgb="FFFFEB84"/>
        <color rgb="FF63BE7B"/>
      </colorScale>
    </cfRule>
  </conditionalFormatting>
  <conditionalFormatting sqref="Q15">
    <cfRule type="colorScale" priority="45">
      <colorScale>
        <cfvo type="min"/>
        <cfvo type="percentile" val="50"/>
        <cfvo type="max"/>
        <color rgb="FFF8696B"/>
        <color rgb="FFFFEB84"/>
        <color rgb="FF63BE7B"/>
      </colorScale>
    </cfRule>
  </conditionalFormatting>
  <conditionalFormatting sqref="R15">
    <cfRule type="colorScale" priority="44">
      <colorScale>
        <cfvo type="min"/>
        <cfvo type="percentile" val="50"/>
        <cfvo type="max"/>
        <color rgb="FFF8696B"/>
        <color rgb="FFFFEB84"/>
        <color rgb="FF63BE7B"/>
      </colorScale>
    </cfRule>
  </conditionalFormatting>
  <conditionalFormatting sqref="R15">
    <cfRule type="colorScale" priority="43">
      <colorScale>
        <cfvo type="min"/>
        <cfvo type="percentile" val="50"/>
        <cfvo type="max"/>
        <color rgb="FFF8696B"/>
        <color rgb="FFFFEB84"/>
        <color rgb="FF63BE7B"/>
      </colorScale>
    </cfRule>
  </conditionalFormatting>
  <conditionalFormatting sqref="S15">
    <cfRule type="colorScale" priority="42">
      <colorScale>
        <cfvo type="min"/>
        <cfvo type="percentile" val="50"/>
        <cfvo type="max"/>
        <color rgb="FFF8696B"/>
        <color rgb="FFFFEB84"/>
        <color rgb="FF63BE7B"/>
      </colorScale>
    </cfRule>
  </conditionalFormatting>
  <conditionalFormatting sqref="S15">
    <cfRule type="colorScale" priority="41">
      <colorScale>
        <cfvo type="min"/>
        <cfvo type="percentile" val="50"/>
        <cfvo type="max"/>
        <color rgb="FFF8696B"/>
        <color rgb="FFFFEB84"/>
        <color rgb="FF63BE7B"/>
      </colorScale>
    </cfRule>
  </conditionalFormatting>
  <conditionalFormatting sqref="P14:P52">
    <cfRule type="colorScale" priority="163">
      <colorScale>
        <cfvo type="min"/>
        <cfvo type="percentile" val="50"/>
        <cfvo type="max"/>
        <color rgb="FFF8696B"/>
        <color rgb="FFFFEB84"/>
        <color rgb="FF63BE7B"/>
      </colorScale>
    </cfRule>
  </conditionalFormatting>
  <conditionalFormatting sqref="S16:S51">
    <cfRule type="colorScale" priority="184">
      <colorScale>
        <cfvo type="min"/>
        <cfvo type="percentile" val="50"/>
        <cfvo type="max"/>
        <color rgb="FFF8696B"/>
        <color rgb="FFFFEB84"/>
        <color rgb="FF63BE7B"/>
      </colorScale>
    </cfRule>
  </conditionalFormatting>
  <conditionalFormatting sqref="T15:T51">
    <cfRule type="colorScale" priority="186">
      <colorScale>
        <cfvo type="min"/>
        <cfvo type="percentile" val="50"/>
        <cfvo type="max"/>
        <color rgb="FFF8696B"/>
        <color rgb="FFFFEB84"/>
        <color rgb="FF63BE7B"/>
      </colorScale>
    </cfRule>
  </conditionalFormatting>
  <conditionalFormatting sqref="Q14:T52">
    <cfRule type="colorScale" priority="188">
      <colorScale>
        <cfvo type="min"/>
        <cfvo type="percentile" val="50"/>
        <cfvo type="max"/>
        <color rgb="FFF8696B"/>
        <color rgb="FFFFEB84"/>
        <color rgb="FF63BE7B"/>
      </colorScale>
    </cfRule>
  </conditionalFormatting>
  <conditionalFormatting sqref="U14:AV52">
    <cfRule type="colorScale" priority="190">
      <colorScale>
        <cfvo type="min"/>
        <cfvo type="percentile" val="50"/>
        <cfvo type="max"/>
        <color rgb="FFF8696B"/>
        <color rgb="FFFFEB84"/>
        <color rgb="FF63BE7B"/>
      </colorScale>
    </cfRule>
  </conditionalFormatting>
  <conditionalFormatting sqref="J54 L54">
    <cfRule type="colorScale" priority="36">
      <colorScale>
        <cfvo type="min"/>
        <cfvo type="percentile" val="50"/>
        <cfvo type="max"/>
        <color rgb="FFF8696B"/>
        <color rgb="FFFFEB84"/>
        <color rgb="FF63BE7B"/>
      </colorScale>
    </cfRule>
  </conditionalFormatting>
  <conditionalFormatting sqref="J54 L54">
    <cfRule type="colorScale" priority="35">
      <colorScale>
        <cfvo type="min"/>
        <cfvo type="percentile" val="50"/>
        <cfvo type="max"/>
        <color rgb="FF5A8AC6"/>
        <color rgb="FFFCFCFF"/>
        <color rgb="FFF8696B"/>
      </colorScale>
    </cfRule>
  </conditionalFormatting>
  <conditionalFormatting sqref="J54 L54">
    <cfRule type="colorScale" priority="34">
      <colorScale>
        <cfvo type="min"/>
        <cfvo type="percentile" val="50"/>
        <cfvo type="max"/>
        <color rgb="FF63BE7B"/>
        <color rgb="FFFFEB84"/>
        <color rgb="FFF8696B"/>
      </colorScale>
    </cfRule>
  </conditionalFormatting>
  <conditionalFormatting sqref="K54">
    <cfRule type="colorScale" priority="37">
      <colorScale>
        <cfvo type="min"/>
        <cfvo type="percentile" val="50"/>
        <cfvo type="max"/>
        <color rgb="FFF8696B"/>
        <color rgb="FFFFEB84"/>
        <color rgb="FF63BE7B"/>
      </colorScale>
    </cfRule>
  </conditionalFormatting>
  <conditionalFormatting sqref="D99">
    <cfRule type="colorScale" priority="27">
      <colorScale>
        <cfvo type="min"/>
        <cfvo type="percentile" val="50"/>
        <cfvo type="max"/>
        <color rgb="FFF8696B"/>
        <color rgb="FFFFEB84"/>
        <color rgb="FF63BE7B"/>
      </colorScale>
    </cfRule>
  </conditionalFormatting>
  <conditionalFormatting sqref="H99 E99">
    <cfRule type="colorScale" priority="191">
      <colorScale>
        <cfvo type="min"/>
        <cfvo type="percentile" val="50"/>
        <cfvo type="max"/>
        <color rgb="FFF8696B"/>
        <color rgb="FFFFEB84"/>
        <color rgb="FF63BE7B"/>
      </colorScale>
    </cfRule>
  </conditionalFormatting>
  <conditionalFormatting sqref="D66:D71 D73:D77 D79:D85 D87:D97">
    <cfRule type="colorScale" priority="195">
      <colorScale>
        <cfvo type="min"/>
        <cfvo type="percentile" val="50"/>
        <cfvo type="max"/>
        <color rgb="FFF8696B"/>
        <color rgb="FFFFEB84"/>
        <color rgb="FF63BE7B"/>
      </colorScale>
    </cfRule>
  </conditionalFormatting>
  <conditionalFormatting sqref="E99">
    <cfRule type="colorScale" priority="197">
      <colorScale>
        <cfvo type="min"/>
        <cfvo type="percentile" val="50"/>
        <cfvo type="max"/>
        <color rgb="FFF8696B"/>
        <color rgb="FFFFEB84"/>
        <color rgb="FF63BE7B"/>
      </colorScale>
    </cfRule>
  </conditionalFormatting>
  <conditionalFormatting sqref="D99:E99 H99 D66:D71 D73:D77 D79:D85 D87:D97">
    <cfRule type="colorScale" priority="199">
      <colorScale>
        <cfvo type="min"/>
        <cfvo type="percentile" val="50"/>
        <cfvo type="max"/>
        <color rgb="FFF8696B"/>
        <color rgb="FFFFEB84"/>
        <color rgb="FF63BE7B"/>
      </colorScale>
    </cfRule>
  </conditionalFormatting>
  <conditionalFormatting sqref="F99:G99">
    <cfRule type="colorScale" priority="203">
      <colorScale>
        <cfvo type="min"/>
        <cfvo type="percentile" val="50"/>
        <cfvo type="max"/>
        <color rgb="FFF8696B"/>
        <color rgb="FFFFEB84"/>
        <color rgb="FF63BE7B"/>
      </colorScale>
    </cfRule>
  </conditionalFormatting>
  <conditionalFormatting sqref="D99:G99 D66:D71 D73:D77 D79:D85 D87:D97">
    <cfRule type="colorScale" priority="205">
      <colorScale>
        <cfvo type="min"/>
        <cfvo type="percentile" val="50"/>
        <cfvo type="max"/>
        <color rgb="FFF8696B"/>
        <color rgb="FFFFEB84"/>
        <color rgb="FF63BE7B"/>
      </colorScale>
    </cfRule>
  </conditionalFormatting>
  <conditionalFormatting sqref="D66:H71 D73:H77 D79:H85 D87:H97 D99:H99">
    <cfRule type="colorScale" priority="26">
      <colorScale>
        <cfvo type="min"/>
        <cfvo type="percentile" val="50"/>
        <cfvo type="max"/>
        <color rgb="FFF8696B"/>
        <color rgb="FFFFEB84"/>
        <color rgb="FF63BE7B"/>
      </colorScale>
    </cfRule>
  </conditionalFormatting>
  <conditionalFormatting sqref="E72 H72">
    <cfRule type="colorScale" priority="20">
      <colorScale>
        <cfvo type="min"/>
        <cfvo type="percentile" val="50"/>
        <cfvo type="max"/>
        <color rgb="FFF8696B"/>
        <color rgb="FFFFEB84"/>
        <color rgb="FF63BE7B"/>
      </colorScale>
    </cfRule>
  </conditionalFormatting>
  <conditionalFormatting sqref="D72">
    <cfRule type="colorScale" priority="21">
      <colorScale>
        <cfvo type="min"/>
        <cfvo type="percentile" val="50"/>
        <cfvo type="max"/>
        <color rgb="FFF8696B"/>
        <color rgb="FFFFEB84"/>
        <color rgb="FF63BE7B"/>
      </colorScale>
    </cfRule>
  </conditionalFormatting>
  <conditionalFormatting sqref="E72">
    <cfRule type="colorScale" priority="22">
      <colorScale>
        <cfvo type="min"/>
        <cfvo type="percentile" val="50"/>
        <cfvo type="max"/>
        <color rgb="FFF8696B"/>
        <color rgb="FFFFEB84"/>
        <color rgb="FF63BE7B"/>
      </colorScale>
    </cfRule>
  </conditionalFormatting>
  <conditionalFormatting sqref="D72:E72 H72">
    <cfRule type="colorScale" priority="23">
      <colorScale>
        <cfvo type="min"/>
        <cfvo type="percentile" val="50"/>
        <cfvo type="max"/>
        <color rgb="FFF8696B"/>
        <color rgb="FFFFEB84"/>
        <color rgb="FF63BE7B"/>
      </colorScale>
    </cfRule>
  </conditionalFormatting>
  <conditionalFormatting sqref="F72:G72">
    <cfRule type="colorScale" priority="24">
      <colorScale>
        <cfvo type="min"/>
        <cfvo type="percentile" val="50"/>
        <cfvo type="max"/>
        <color rgb="FFF8696B"/>
        <color rgb="FFFFEB84"/>
        <color rgb="FF63BE7B"/>
      </colorScale>
    </cfRule>
  </conditionalFormatting>
  <conditionalFormatting sqref="D72:G72">
    <cfRule type="colorScale" priority="25">
      <colorScale>
        <cfvo type="min"/>
        <cfvo type="percentile" val="50"/>
        <cfvo type="max"/>
        <color rgb="FFF8696B"/>
        <color rgb="FFFFEB84"/>
        <color rgb="FF63BE7B"/>
      </colorScale>
    </cfRule>
  </conditionalFormatting>
  <conditionalFormatting sqref="H78 E78">
    <cfRule type="colorScale" priority="14">
      <colorScale>
        <cfvo type="min"/>
        <cfvo type="percentile" val="50"/>
        <cfvo type="max"/>
        <color rgb="FFF8696B"/>
        <color rgb="FFFFEB84"/>
        <color rgb="FF63BE7B"/>
      </colorScale>
    </cfRule>
  </conditionalFormatting>
  <conditionalFormatting sqref="D78">
    <cfRule type="colorScale" priority="15">
      <colorScale>
        <cfvo type="min"/>
        <cfvo type="percentile" val="50"/>
        <cfvo type="max"/>
        <color rgb="FFF8696B"/>
        <color rgb="FFFFEB84"/>
        <color rgb="FF63BE7B"/>
      </colorScale>
    </cfRule>
  </conditionalFormatting>
  <conditionalFormatting sqref="E78">
    <cfRule type="colorScale" priority="16">
      <colorScale>
        <cfvo type="min"/>
        <cfvo type="percentile" val="50"/>
        <cfvo type="max"/>
        <color rgb="FFF8696B"/>
        <color rgb="FFFFEB84"/>
        <color rgb="FF63BE7B"/>
      </colorScale>
    </cfRule>
  </conditionalFormatting>
  <conditionalFormatting sqref="D78:E78 H78">
    <cfRule type="colorScale" priority="17">
      <colorScale>
        <cfvo type="min"/>
        <cfvo type="percentile" val="50"/>
        <cfvo type="max"/>
        <color rgb="FFF8696B"/>
        <color rgb="FFFFEB84"/>
        <color rgb="FF63BE7B"/>
      </colorScale>
    </cfRule>
  </conditionalFormatting>
  <conditionalFormatting sqref="F78:G78">
    <cfRule type="colorScale" priority="18">
      <colorScale>
        <cfvo type="min"/>
        <cfvo type="percentile" val="50"/>
        <cfvo type="max"/>
        <color rgb="FFF8696B"/>
        <color rgb="FFFFEB84"/>
        <color rgb="FF63BE7B"/>
      </colorScale>
    </cfRule>
  </conditionalFormatting>
  <conditionalFormatting sqref="D78:G78">
    <cfRule type="colorScale" priority="19">
      <colorScale>
        <cfvo type="min"/>
        <cfvo type="percentile" val="50"/>
        <cfvo type="max"/>
        <color rgb="FFF8696B"/>
        <color rgb="FFFFEB84"/>
        <color rgb="FF63BE7B"/>
      </colorScale>
    </cfRule>
  </conditionalFormatting>
  <conditionalFormatting sqref="E86 H86">
    <cfRule type="colorScale" priority="8">
      <colorScale>
        <cfvo type="min"/>
        <cfvo type="percentile" val="50"/>
        <cfvo type="max"/>
        <color rgb="FFF8696B"/>
        <color rgb="FFFFEB84"/>
        <color rgb="FF63BE7B"/>
      </colorScale>
    </cfRule>
  </conditionalFormatting>
  <conditionalFormatting sqref="D86">
    <cfRule type="colorScale" priority="9">
      <colorScale>
        <cfvo type="min"/>
        <cfvo type="percentile" val="50"/>
        <cfvo type="max"/>
        <color rgb="FFF8696B"/>
        <color rgb="FFFFEB84"/>
        <color rgb="FF63BE7B"/>
      </colorScale>
    </cfRule>
  </conditionalFormatting>
  <conditionalFormatting sqref="E86">
    <cfRule type="colorScale" priority="10">
      <colorScale>
        <cfvo type="min"/>
        <cfvo type="percentile" val="50"/>
        <cfvo type="max"/>
        <color rgb="FFF8696B"/>
        <color rgb="FFFFEB84"/>
        <color rgb="FF63BE7B"/>
      </colorScale>
    </cfRule>
  </conditionalFormatting>
  <conditionalFormatting sqref="D86:E86 H86">
    <cfRule type="colorScale" priority="11">
      <colorScale>
        <cfvo type="min"/>
        <cfvo type="percentile" val="50"/>
        <cfvo type="max"/>
        <color rgb="FFF8696B"/>
        <color rgb="FFFFEB84"/>
        <color rgb="FF63BE7B"/>
      </colorScale>
    </cfRule>
  </conditionalFormatting>
  <conditionalFormatting sqref="F86:G86">
    <cfRule type="colorScale" priority="12">
      <colorScale>
        <cfvo type="min"/>
        <cfvo type="percentile" val="50"/>
        <cfvo type="max"/>
        <color rgb="FFF8696B"/>
        <color rgb="FFFFEB84"/>
        <color rgb="FF63BE7B"/>
      </colorScale>
    </cfRule>
  </conditionalFormatting>
  <conditionalFormatting sqref="D86:G86">
    <cfRule type="colorScale" priority="13">
      <colorScale>
        <cfvo type="min"/>
        <cfvo type="percentile" val="50"/>
        <cfvo type="max"/>
        <color rgb="FFF8696B"/>
        <color rgb="FFFFEB84"/>
        <color rgb="FF63BE7B"/>
      </colorScale>
    </cfRule>
  </conditionalFormatting>
  <conditionalFormatting sqref="E98 H98">
    <cfRule type="colorScale" priority="2">
      <colorScale>
        <cfvo type="min"/>
        <cfvo type="percentile" val="50"/>
        <cfvo type="max"/>
        <color rgb="FFF8696B"/>
        <color rgb="FFFFEB84"/>
        <color rgb="FF63BE7B"/>
      </colorScale>
    </cfRule>
  </conditionalFormatting>
  <conditionalFormatting sqref="D98">
    <cfRule type="colorScale" priority="3">
      <colorScale>
        <cfvo type="min"/>
        <cfvo type="percentile" val="50"/>
        <cfvo type="max"/>
        <color rgb="FFF8696B"/>
        <color rgb="FFFFEB84"/>
        <color rgb="FF63BE7B"/>
      </colorScale>
    </cfRule>
  </conditionalFormatting>
  <conditionalFormatting sqref="E98">
    <cfRule type="colorScale" priority="4">
      <colorScale>
        <cfvo type="min"/>
        <cfvo type="percentile" val="50"/>
        <cfvo type="max"/>
        <color rgb="FFF8696B"/>
        <color rgb="FFFFEB84"/>
        <color rgb="FF63BE7B"/>
      </colorScale>
    </cfRule>
  </conditionalFormatting>
  <conditionalFormatting sqref="D98:E98 H98">
    <cfRule type="colorScale" priority="5">
      <colorScale>
        <cfvo type="min"/>
        <cfvo type="percentile" val="50"/>
        <cfvo type="max"/>
        <color rgb="FFF8696B"/>
        <color rgb="FFFFEB84"/>
        <color rgb="FF63BE7B"/>
      </colorScale>
    </cfRule>
  </conditionalFormatting>
  <conditionalFormatting sqref="F98:G98">
    <cfRule type="colorScale" priority="6">
      <colorScale>
        <cfvo type="min"/>
        <cfvo type="percentile" val="50"/>
        <cfvo type="max"/>
        <color rgb="FFF8696B"/>
        <color rgb="FFFFEB84"/>
        <color rgb="FF63BE7B"/>
      </colorScale>
    </cfRule>
  </conditionalFormatting>
  <conditionalFormatting sqref="D98:G98">
    <cfRule type="colorScale" priority="7">
      <colorScale>
        <cfvo type="min"/>
        <cfvo type="percentile" val="50"/>
        <cfvo type="max"/>
        <color rgb="FFF8696B"/>
        <color rgb="FFFFEB84"/>
        <color rgb="FF63BE7B"/>
      </colorScale>
    </cfRule>
  </conditionalFormatting>
  <conditionalFormatting sqref="D66:H99">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8" scale="18"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I5407"/>
  <sheetViews>
    <sheetView view="pageBreakPreview" zoomScale="60" zoomScaleNormal="70" workbookViewId="0">
      <pane xSplit="1" ySplit="6" topLeftCell="M123" activePane="bottomRight" state="frozen"/>
      <selection activeCell="O11" sqref="O11"/>
      <selection pane="topRight" activeCell="O11" sqref="O11"/>
      <selection pane="bottomLeft" activeCell="O11" sqref="O11"/>
      <selection pane="bottomRight" activeCell="N156" sqref="N156"/>
    </sheetView>
  </sheetViews>
  <sheetFormatPr baseColWidth="10" defaultColWidth="11.44140625" defaultRowHeight="14.4"/>
  <cols>
    <col min="1" max="1" width="3.88671875" style="1" customWidth="1"/>
    <col min="2" max="2" width="8.88671875" style="22" bestFit="1" customWidth="1"/>
    <col min="3" max="5" width="14.33203125" style="1" customWidth="1"/>
    <col min="6" max="6" width="20" style="1" bestFit="1" customWidth="1"/>
    <col min="7" max="7" width="15.88671875" style="1" customWidth="1"/>
    <col min="8" max="8" width="62.109375" style="1" customWidth="1"/>
    <col min="9" max="9" width="17.5546875" style="1" customWidth="1"/>
    <col min="10" max="10" width="18.5546875" style="1" bestFit="1" customWidth="1"/>
    <col min="11" max="11" width="18.109375" style="22" customWidth="1"/>
    <col min="12" max="12" width="87.6640625" style="27" customWidth="1"/>
    <col min="13" max="13" width="7.6640625" style="27" customWidth="1"/>
    <col min="14" max="14" width="13.33203125" style="27" customWidth="1"/>
    <col min="15" max="15" width="13.33203125" style="16" customWidth="1"/>
    <col min="16" max="41" width="13.33203125" style="27" customWidth="1"/>
    <col min="42" max="42" width="11.5546875" style="27" customWidth="1"/>
    <col min="43" max="43" width="15.33203125" style="27" bestFit="1" customWidth="1"/>
    <col min="44" max="44" width="21" style="26" customWidth="1"/>
    <col min="45" max="78" width="13.33203125" style="27" customWidth="1"/>
    <col min="79" max="79" width="14.88671875" style="27" customWidth="1"/>
    <col min="80" max="116" width="13.33203125" style="27" customWidth="1"/>
    <col min="117" max="117" width="13.33203125" style="26" customWidth="1"/>
    <col min="118" max="155" width="13.33203125" style="27" customWidth="1"/>
    <col min="156" max="156" width="13.33203125" style="26" customWidth="1"/>
    <col min="157" max="164" width="13.33203125" style="27" customWidth="1"/>
    <col min="165" max="16384" width="11.44140625" style="27"/>
  </cols>
  <sheetData>
    <row r="1" spans="2:165" ht="35.25" customHeight="1"/>
    <row r="2" spans="2:165" ht="35.25" customHeight="1" thickBot="1">
      <c r="B2" s="20"/>
      <c r="C2"/>
      <c r="D2"/>
      <c r="E2"/>
      <c r="F2"/>
      <c r="G2"/>
      <c r="H2"/>
      <c r="J2" s="27"/>
      <c r="K2" s="26"/>
      <c r="N2" s="78" t="s">
        <v>311</v>
      </c>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64" t="s">
        <v>268</v>
      </c>
      <c r="AS2" s="47"/>
      <c r="AT2" s="47"/>
      <c r="AU2" s="47"/>
      <c r="AV2" s="47"/>
      <c r="AW2" s="47"/>
      <c r="AX2" s="47"/>
      <c r="AY2" s="47"/>
      <c r="AZ2" s="47"/>
      <c r="BA2" s="47"/>
      <c r="BB2" s="47"/>
      <c r="BC2" s="47"/>
      <c r="BD2" s="40"/>
      <c r="BE2" s="40"/>
      <c r="BF2" s="40"/>
      <c r="BG2" s="40"/>
      <c r="BH2" s="40"/>
      <c r="BI2" s="40"/>
      <c r="BJ2" s="40"/>
      <c r="BK2" s="40"/>
      <c r="BL2" s="40"/>
      <c r="BM2" s="40"/>
      <c r="BN2" s="40"/>
      <c r="BO2" s="40"/>
      <c r="BP2" s="40"/>
      <c r="BQ2" s="40"/>
      <c r="BR2" s="40"/>
      <c r="BS2" s="40"/>
      <c r="BT2" s="40"/>
      <c r="BU2" s="40"/>
      <c r="BV2" s="40"/>
      <c r="BW2" s="47"/>
    </row>
    <row r="3" spans="2:165" s="1" customFormat="1" ht="27.6">
      <c r="B3" s="355" t="s">
        <v>141</v>
      </c>
      <c r="C3" s="74"/>
      <c r="D3" s="74"/>
      <c r="E3" s="74"/>
      <c r="F3" s="74"/>
      <c r="G3" s="74"/>
      <c r="H3" s="74"/>
      <c r="I3" s="75"/>
      <c r="J3" s="75"/>
      <c r="K3" s="129"/>
      <c r="L3" s="75"/>
      <c r="M3" s="75"/>
      <c r="N3" s="483" t="s">
        <v>19</v>
      </c>
      <c r="O3" s="484"/>
      <c r="P3" s="484"/>
      <c r="Q3" s="484"/>
      <c r="R3" s="484"/>
      <c r="S3" s="485"/>
      <c r="T3" s="483" t="s">
        <v>21</v>
      </c>
      <c r="U3" s="484"/>
      <c r="V3" s="484"/>
      <c r="W3" s="484"/>
      <c r="X3" s="485"/>
      <c r="Y3" s="483" t="s">
        <v>23</v>
      </c>
      <c r="Z3" s="484"/>
      <c r="AA3" s="484"/>
      <c r="AB3" s="484"/>
      <c r="AC3" s="484"/>
      <c r="AD3" s="484"/>
      <c r="AE3" s="485"/>
      <c r="AF3" s="489" t="s">
        <v>27</v>
      </c>
      <c r="AG3" s="490"/>
      <c r="AH3" s="483" t="s">
        <v>31</v>
      </c>
      <c r="AI3" s="484"/>
      <c r="AJ3" s="484"/>
      <c r="AK3" s="484"/>
      <c r="AL3" s="484"/>
      <c r="AM3" s="484"/>
      <c r="AN3" s="484"/>
      <c r="AO3" s="493"/>
      <c r="AP3" s="76"/>
      <c r="AQ3" s="77"/>
      <c r="AR3" s="286"/>
      <c r="AS3" s="483" t="s">
        <v>19</v>
      </c>
      <c r="AT3" s="484"/>
      <c r="AU3" s="484"/>
      <c r="AV3" s="484"/>
      <c r="AW3" s="484"/>
      <c r="AX3" s="485"/>
      <c r="AY3" s="483" t="s">
        <v>21</v>
      </c>
      <c r="AZ3" s="484"/>
      <c r="BA3" s="484"/>
      <c r="BB3" s="484"/>
      <c r="BC3" s="485"/>
      <c r="BD3" s="483" t="s">
        <v>23</v>
      </c>
      <c r="BE3" s="484"/>
      <c r="BF3" s="484"/>
      <c r="BG3" s="484"/>
      <c r="BH3" s="484"/>
      <c r="BI3" s="484"/>
      <c r="BJ3" s="485"/>
      <c r="BK3" s="489" t="s">
        <v>27</v>
      </c>
      <c r="BL3" s="496"/>
      <c r="BM3" s="483" t="s">
        <v>31</v>
      </c>
      <c r="BN3" s="484"/>
      <c r="BO3" s="484"/>
      <c r="BP3" s="484"/>
      <c r="BQ3" s="484"/>
      <c r="BR3" s="484"/>
      <c r="BS3" s="484"/>
      <c r="BT3" s="485"/>
      <c r="BU3" s="77"/>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9"/>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9"/>
      <c r="EV3" s="78"/>
      <c r="EW3" s="78"/>
      <c r="EX3" s="78"/>
      <c r="EY3" s="78"/>
      <c r="EZ3" s="78"/>
      <c r="FA3" s="78"/>
      <c r="FB3" s="78"/>
      <c r="FC3" s="78"/>
      <c r="FD3" s="78"/>
      <c r="FE3" s="78"/>
      <c r="FF3" s="78"/>
      <c r="FG3" s="78"/>
      <c r="FH3" s="78"/>
    </row>
    <row r="4" spans="2:165" s="1" customFormat="1" ht="36.75" customHeight="1" thickBot="1">
      <c r="B4" s="67"/>
      <c r="C4" s="75"/>
      <c r="D4" s="75"/>
      <c r="E4" s="75"/>
      <c r="F4" s="75"/>
      <c r="G4" s="75"/>
      <c r="H4" s="75"/>
      <c r="I4" s="75"/>
      <c r="J4" s="75"/>
      <c r="K4" s="129"/>
      <c r="L4" s="75"/>
      <c r="M4" s="75"/>
      <c r="N4" s="486"/>
      <c r="O4" s="487"/>
      <c r="P4" s="487"/>
      <c r="Q4" s="487"/>
      <c r="R4" s="487"/>
      <c r="S4" s="488"/>
      <c r="T4" s="486"/>
      <c r="U4" s="487"/>
      <c r="V4" s="487"/>
      <c r="W4" s="487"/>
      <c r="X4" s="488"/>
      <c r="Y4" s="486"/>
      <c r="Z4" s="487"/>
      <c r="AA4" s="487"/>
      <c r="AB4" s="487"/>
      <c r="AC4" s="487"/>
      <c r="AD4" s="487"/>
      <c r="AE4" s="488"/>
      <c r="AF4" s="491"/>
      <c r="AG4" s="492"/>
      <c r="AH4" s="486"/>
      <c r="AI4" s="487"/>
      <c r="AJ4" s="487"/>
      <c r="AK4" s="487"/>
      <c r="AL4" s="487"/>
      <c r="AM4" s="487"/>
      <c r="AN4" s="487"/>
      <c r="AO4" s="494"/>
      <c r="AP4" s="76"/>
      <c r="AQ4" s="77"/>
      <c r="AR4" s="286"/>
      <c r="AS4" s="495"/>
      <c r="AT4" s="487"/>
      <c r="AU4" s="487"/>
      <c r="AV4" s="487"/>
      <c r="AW4" s="487"/>
      <c r="AX4" s="488"/>
      <c r="AY4" s="495"/>
      <c r="AZ4" s="487"/>
      <c r="BA4" s="487"/>
      <c r="BB4" s="487"/>
      <c r="BC4" s="488"/>
      <c r="BD4" s="495"/>
      <c r="BE4" s="487"/>
      <c r="BF4" s="487"/>
      <c r="BG4" s="487"/>
      <c r="BH4" s="487"/>
      <c r="BI4" s="487"/>
      <c r="BJ4" s="488"/>
      <c r="BK4" s="497"/>
      <c r="BL4" s="498"/>
      <c r="BM4" s="495"/>
      <c r="BN4" s="487"/>
      <c r="BO4" s="487"/>
      <c r="BP4" s="487"/>
      <c r="BQ4" s="487"/>
      <c r="BR4" s="487"/>
      <c r="BS4" s="487"/>
      <c r="BT4" s="488"/>
      <c r="BU4" s="77"/>
      <c r="BV4" s="78"/>
      <c r="BW4" s="78"/>
      <c r="BX4" s="78"/>
      <c r="BY4" s="78"/>
      <c r="BZ4" s="78"/>
      <c r="CA4" s="78"/>
      <c r="CB4" s="78"/>
      <c r="CC4" s="364" t="s">
        <v>225</v>
      </c>
      <c r="CD4" s="78"/>
      <c r="CE4" s="78"/>
      <c r="CF4" s="75"/>
      <c r="CG4" s="78"/>
      <c r="CH4" s="78"/>
      <c r="CI4" s="78"/>
      <c r="CJ4" s="78"/>
      <c r="CK4" s="78"/>
      <c r="CL4" s="78"/>
      <c r="CM4" s="78"/>
      <c r="CN4" s="78"/>
      <c r="CO4" s="78"/>
      <c r="CP4" s="78"/>
      <c r="CQ4" s="78"/>
      <c r="CR4" s="79"/>
      <c r="CS4" s="78"/>
      <c r="CT4" s="78"/>
      <c r="CU4" s="78"/>
      <c r="CV4" s="78"/>
      <c r="CW4" s="78"/>
      <c r="CX4" s="78"/>
      <c r="CY4" s="78"/>
      <c r="CZ4" s="78"/>
      <c r="DA4" s="78"/>
      <c r="DB4" s="78"/>
      <c r="DC4" s="78"/>
      <c r="DD4" s="78"/>
      <c r="DE4" s="78"/>
      <c r="DF4" s="78"/>
      <c r="DG4" s="78"/>
      <c r="DH4" s="78"/>
      <c r="DI4" s="78"/>
      <c r="DJ4" s="78"/>
      <c r="DK4" s="79"/>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9"/>
      <c r="EV4" s="78"/>
      <c r="EW4" s="78"/>
      <c r="EX4" s="78"/>
      <c r="EY4" s="78"/>
      <c r="EZ4" s="78"/>
      <c r="FA4" s="78"/>
      <c r="FB4" s="78"/>
      <c r="FC4" s="78"/>
      <c r="FD4" s="78"/>
      <c r="FE4" s="78"/>
      <c r="FF4" s="78"/>
      <c r="FG4" s="78"/>
      <c r="FH4" s="78"/>
    </row>
    <row r="5" spans="2:165" s="25" customFormat="1" ht="166.5" customHeight="1" thickBot="1">
      <c r="B5" s="68"/>
      <c r="C5" s="80"/>
      <c r="D5" s="80"/>
      <c r="E5" s="80"/>
      <c r="F5" s="80"/>
      <c r="G5" s="80"/>
      <c r="H5" s="80"/>
      <c r="I5" s="80"/>
      <c r="J5" s="80"/>
      <c r="K5" s="130"/>
      <c r="L5" s="80"/>
      <c r="M5" s="80"/>
      <c r="N5" s="81" t="s">
        <v>20</v>
      </c>
      <c r="O5" s="82" t="s">
        <v>112</v>
      </c>
      <c r="P5" s="82" t="s">
        <v>113</v>
      </c>
      <c r="Q5" s="82" t="s">
        <v>114</v>
      </c>
      <c r="R5" s="82" t="s">
        <v>283</v>
      </c>
      <c r="S5" s="83" t="s">
        <v>285</v>
      </c>
      <c r="T5" s="81" t="s">
        <v>117</v>
      </c>
      <c r="U5" s="82" t="s">
        <v>287</v>
      </c>
      <c r="V5" s="84" t="s">
        <v>22</v>
      </c>
      <c r="W5" s="84" t="s">
        <v>119</v>
      </c>
      <c r="X5" s="83" t="s">
        <v>120</v>
      </c>
      <c r="Y5" s="81" t="s">
        <v>121</v>
      </c>
      <c r="Z5" s="82" t="s">
        <v>24</v>
      </c>
      <c r="AA5" s="82" t="s">
        <v>25</v>
      </c>
      <c r="AB5" s="82" t="s">
        <v>300</v>
      </c>
      <c r="AC5" s="84" t="s">
        <v>122</v>
      </c>
      <c r="AD5" s="84" t="s">
        <v>123</v>
      </c>
      <c r="AE5" s="83" t="s">
        <v>124</v>
      </c>
      <c r="AF5" s="85" t="s">
        <v>28</v>
      </c>
      <c r="AG5" s="83" t="s">
        <v>29</v>
      </c>
      <c r="AH5" s="86" t="s">
        <v>125</v>
      </c>
      <c r="AI5" s="87" t="s">
        <v>126</v>
      </c>
      <c r="AJ5" s="87" t="s">
        <v>127</v>
      </c>
      <c r="AK5" s="87" t="s">
        <v>302</v>
      </c>
      <c r="AL5" s="87" t="s">
        <v>304</v>
      </c>
      <c r="AM5" s="87" t="s">
        <v>306</v>
      </c>
      <c r="AN5" s="87" t="s">
        <v>30</v>
      </c>
      <c r="AO5" s="88" t="s">
        <v>131</v>
      </c>
      <c r="AP5" s="89"/>
      <c r="AQ5" s="89"/>
      <c r="AR5" s="313"/>
      <c r="AS5" s="90" t="s">
        <v>20</v>
      </c>
      <c r="AT5" s="91" t="s">
        <v>112</v>
      </c>
      <c r="AU5" s="91" t="s">
        <v>113</v>
      </c>
      <c r="AV5" s="91" t="s">
        <v>114</v>
      </c>
      <c r="AW5" s="91" t="s">
        <v>115</v>
      </c>
      <c r="AX5" s="92" t="s">
        <v>116</v>
      </c>
      <c r="AY5" s="90" t="s">
        <v>117</v>
      </c>
      <c r="AZ5" s="91" t="s">
        <v>118</v>
      </c>
      <c r="BA5" s="93" t="s">
        <v>22</v>
      </c>
      <c r="BB5" s="93" t="s">
        <v>119</v>
      </c>
      <c r="BC5" s="92" t="s">
        <v>120</v>
      </c>
      <c r="BD5" s="90" t="s">
        <v>121</v>
      </c>
      <c r="BE5" s="91" t="s">
        <v>24</v>
      </c>
      <c r="BF5" s="91" t="s">
        <v>25</v>
      </c>
      <c r="BG5" s="91" t="s">
        <v>26</v>
      </c>
      <c r="BH5" s="93" t="s">
        <v>122</v>
      </c>
      <c r="BI5" s="93" t="s">
        <v>123</v>
      </c>
      <c r="BJ5" s="92" t="s">
        <v>124</v>
      </c>
      <c r="BK5" s="94" t="s">
        <v>28</v>
      </c>
      <c r="BL5" s="93" t="s">
        <v>29</v>
      </c>
      <c r="BM5" s="94" t="s">
        <v>125</v>
      </c>
      <c r="BN5" s="76" t="s">
        <v>126</v>
      </c>
      <c r="BO5" s="76" t="s">
        <v>127</v>
      </c>
      <c r="BP5" s="76" t="s">
        <v>128</v>
      </c>
      <c r="BQ5" s="76" t="s">
        <v>129</v>
      </c>
      <c r="BR5" s="76" t="s">
        <v>130</v>
      </c>
      <c r="BS5" s="76" t="s">
        <v>30</v>
      </c>
      <c r="BT5" s="95" t="s">
        <v>131</v>
      </c>
      <c r="BU5" s="89"/>
      <c r="BV5" s="89"/>
      <c r="BW5" s="89"/>
      <c r="BX5" s="89"/>
      <c r="BY5" s="89"/>
      <c r="BZ5" s="89"/>
      <c r="CA5" s="89"/>
      <c r="CB5" s="89"/>
      <c r="CC5" s="364" t="s">
        <v>226</v>
      </c>
      <c r="CD5" s="89"/>
      <c r="CE5" s="89"/>
      <c r="CF5" s="89"/>
      <c r="CG5" s="89"/>
      <c r="CH5" s="89"/>
      <c r="CI5" s="89"/>
      <c r="CJ5" s="89"/>
      <c r="CK5" s="89"/>
      <c r="CL5" s="89"/>
      <c r="CM5" s="89"/>
      <c r="CN5" s="89"/>
      <c r="CO5" s="89"/>
      <c r="CP5" s="89"/>
      <c r="CQ5" s="89"/>
      <c r="CR5" s="98"/>
      <c r="CS5" s="89"/>
      <c r="CT5" s="97"/>
      <c r="CU5" s="97"/>
      <c r="CV5" s="97"/>
      <c r="CW5" s="97"/>
      <c r="CX5" s="97"/>
      <c r="CY5" s="97"/>
      <c r="CZ5" s="97"/>
      <c r="DA5" s="97"/>
      <c r="DB5" s="97"/>
      <c r="DC5" s="97"/>
      <c r="DD5" s="97"/>
      <c r="DE5" s="97"/>
      <c r="DF5" s="97"/>
      <c r="DG5" s="97"/>
      <c r="DH5" s="97"/>
      <c r="DI5" s="97"/>
      <c r="DJ5" s="97"/>
      <c r="DK5" s="89"/>
      <c r="DL5" s="80"/>
      <c r="DM5" s="365" t="s">
        <v>227</v>
      </c>
      <c r="DN5" s="96"/>
      <c r="DO5" s="96"/>
      <c r="DP5" s="96"/>
      <c r="DQ5" s="96"/>
      <c r="DR5" s="96"/>
      <c r="DS5" s="96"/>
      <c r="DT5" s="96"/>
      <c r="DU5" s="96"/>
      <c r="DV5" s="96"/>
      <c r="DW5" s="96"/>
      <c r="DX5" s="96"/>
      <c r="DY5" s="96"/>
      <c r="DZ5" s="96"/>
      <c r="EA5" s="97"/>
      <c r="EB5" s="97"/>
      <c r="EC5" s="97"/>
      <c r="ED5" s="97"/>
      <c r="EE5" s="97"/>
      <c r="EF5" s="97"/>
      <c r="EG5" s="97"/>
      <c r="EH5" s="97"/>
      <c r="EI5" s="97"/>
      <c r="EJ5" s="97"/>
      <c r="EK5" s="97"/>
      <c r="EL5" s="97"/>
      <c r="EM5" s="97"/>
      <c r="EN5" s="97"/>
      <c r="EO5" s="97"/>
      <c r="EP5" s="97"/>
      <c r="EQ5" s="97"/>
      <c r="ER5" s="97"/>
      <c r="ES5" s="97"/>
      <c r="ET5" s="97"/>
      <c r="EU5" s="96"/>
      <c r="EV5" s="89"/>
      <c r="EW5" s="89"/>
      <c r="EX5" s="98"/>
      <c r="EY5" s="499" t="s">
        <v>230</v>
      </c>
      <c r="EZ5" s="500"/>
      <c r="FA5" s="501" t="s">
        <v>231</v>
      </c>
      <c r="FB5" s="502"/>
      <c r="FC5" s="501" t="s">
        <v>232</v>
      </c>
      <c r="FD5" s="503"/>
      <c r="FE5" s="504" t="s">
        <v>233</v>
      </c>
      <c r="FF5" s="505"/>
      <c r="FG5" s="504" t="s">
        <v>234</v>
      </c>
      <c r="FH5" s="506"/>
    </row>
    <row r="6" spans="2:165" s="1" customFormat="1" ht="81.75" customHeight="1" thickBot="1">
      <c r="B6" s="69" t="s">
        <v>5</v>
      </c>
      <c r="C6" s="100" t="s">
        <v>204</v>
      </c>
      <c r="D6" s="100" t="s">
        <v>260</v>
      </c>
      <c r="E6" s="100" t="s">
        <v>18</v>
      </c>
      <c r="F6" s="100" t="s">
        <v>17</v>
      </c>
      <c r="G6" s="100" t="s">
        <v>162</v>
      </c>
      <c r="H6" s="100" t="s">
        <v>36</v>
      </c>
      <c r="I6" s="356" t="s">
        <v>261</v>
      </c>
      <c r="J6" s="100" t="s">
        <v>262</v>
      </c>
      <c r="K6" s="100" t="s">
        <v>156</v>
      </c>
      <c r="L6" s="100" t="s">
        <v>155</v>
      </c>
      <c r="M6" s="100"/>
      <c r="N6" s="99" t="s">
        <v>7</v>
      </c>
      <c r="O6" s="100" t="s">
        <v>8</v>
      </c>
      <c r="P6" s="100" t="s">
        <v>9</v>
      </c>
      <c r="Q6" s="362" t="s">
        <v>10</v>
      </c>
      <c r="R6" s="362" t="s">
        <v>11</v>
      </c>
      <c r="S6" s="363" t="s">
        <v>12</v>
      </c>
      <c r="T6" s="99" t="s">
        <v>206</v>
      </c>
      <c r="U6" s="362" t="s">
        <v>13</v>
      </c>
      <c r="V6" s="100" t="s">
        <v>14</v>
      </c>
      <c r="W6" s="100" t="s">
        <v>15</v>
      </c>
      <c r="X6" s="101" t="s">
        <v>132</v>
      </c>
      <c r="Y6" s="99" t="s">
        <v>133</v>
      </c>
      <c r="Z6" s="100" t="s">
        <v>134</v>
      </c>
      <c r="AA6" s="100" t="s">
        <v>135</v>
      </c>
      <c r="AB6" s="362" t="s">
        <v>289</v>
      </c>
      <c r="AC6" s="100" t="s">
        <v>290</v>
      </c>
      <c r="AD6" s="100" t="s">
        <v>291</v>
      </c>
      <c r="AE6" s="101" t="s">
        <v>292</v>
      </c>
      <c r="AF6" s="99" t="s">
        <v>293</v>
      </c>
      <c r="AG6" s="101" t="s">
        <v>294</v>
      </c>
      <c r="AH6" s="99" t="s">
        <v>295</v>
      </c>
      <c r="AI6" s="100" t="s">
        <v>296</v>
      </c>
      <c r="AJ6" s="100" t="s">
        <v>297</v>
      </c>
      <c r="AK6" s="362" t="s">
        <v>298</v>
      </c>
      <c r="AL6" s="362" t="s">
        <v>138</v>
      </c>
      <c r="AM6" s="362" t="s">
        <v>139</v>
      </c>
      <c r="AN6" s="100" t="s">
        <v>299</v>
      </c>
      <c r="AO6" s="363" t="s">
        <v>140</v>
      </c>
      <c r="AP6" s="102"/>
      <c r="AQ6" s="102"/>
      <c r="AR6" s="159" t="s">
        <v>156</v>
      </c>
      <c r="AS6" s="99" t="s">
        <v>7</v>
      </c>
      <c r="AT6" s="100" t="s">
        <v>8</v>
      </c>
      <c r="AU6" s="100" t="s">
        <v>9</v>
      </c>
      <c r="AV6" s="133" t="s">
        <v>10</v>
      </c>
      <c r="AW6" s="133" t="s">
        <v>11</v>
      </c>
      <c r="AX6" s="134" t="s">
        <v>12</v>
      </c>
      <c r="AY6" s="99" t="s">
        <v>206</v>
      </c>
      <c r="AZ6" s="133" t="s">
        <v>13</v>
      </c>
      <c r="BA6" s="100" t="s">
        <v>14</v>
      </c>
      <c r="BB6" s="100" t="s">
        <v>15</v>
      </c>
      <c r="BC6" s="101" t="s">
        <v>132</v>
      </c>
      <c r="BD6" s="99" t="s">
        <v>133</v>
      </c>
      <c r="BE6" s="100" t="s">
        <v>134</v>
      </c>
      <c r="BF6" s="100" t="s">
        <v>135</v>
      </c>
      <c r="BG6" s="133" t="s">
        <v>207</v>
      </c>
      <c r="BH6" s="100" t="s">
        <v>208</v>
      </c>
      <c r="BI6" s="100" t="s">
        <v>209</v>
      </c>
      <c r="BJ6" s="101" t="s">
        <v>210</v>
      </c>
      <c r="BK6" s="99" t="s">
        <v>211</v>
      </c>
      <c r="BL6" s="100" t="s">
        <v>212</v>
      </c>
      <c r="BM6" s="99" t="s">
        <v>213</v>
      </c>
      <c r="BN6" s="100" t="s">
        <v>214</v>
      </c>
      <c r="BO6" s="100" t="s">
        <v>215</v>
      </c>
      <c r="BP6" s="133" t="s">
        <v>216</v>
      </c>
      <c r="BQ6" s="133" t="s">
        <v>138</v>
      </c>
      <c r="BR6" s="133" t="s">
        <v>139</v>
      </c>
      <c r="BS6" s="100" t="s">
        <v>217</v>
      </c>
      <c r="BT6" s="134" t="s">
        <v>140</v>
      </c>
      <c r="BU6" s="99" t="s">
        <v>68</v>
      </c>
      <c r="BV6" s="100" t="s">
        <v>241</v>
      </c>
      <c r="BW6" s="100" t="s">
        <v>69</v>
      </c>
      <c r="BX6" s="100" t="s">
        <v>70</v>
      </c>
      <c r="BY6" s="100" t="s">
        <v>71</v>
      </c>
      <c r="BZ6" s="100" t="s">
        <v>6</v>
      </c>
      <c r="CA6" s="166" t="s">
        <v>72</v>
      </c>
      <c r="CB6" s="102"/>
      <c r="CC6" s="99" t="s">
        <v>7</v>
      </c>
      <c r="CD6" s="100" t="s">
        <v>8</v>
      </c>
      <c r="CE6" s="100" t="s">
        <v>9</v>
      </c>
      <c r="CF6" s="100" t="s">
        <v>10</v>
      </c>
      <c r="CG6" s="100" t="s">
        <v>11</v>
      </c>
      <c r="CH6" s="100" t="s">
        <v>12</v>
      </c>
      <c r="CI6" s="187" t="s">
        <v>206</v>
      </c>
      <c r="CJ6" s="100" t="s">
        <v>13</v>
      </c>
      <c r="CK6" s="100" t="s">
        <v>14</v>
      </c>
      <c r="CL6" s="100" t="s">
        <v>15</v>
      </c>
      <c r="CM6" s="188" t="s">
        <v>132</v>
      </c>
      <c r="CN6" s="100" t="s">
        <v>133</v>
      </c>
      <c r="CO6" s="100" t="s">
        <v>134</v>
      </c>
      <c r="CP6" s="100" t="s">
        <v>135</v>
      </c>
      <c r="CQ6" s="100" t="s">
        <v>207</v>
      </c>
      <c r="CR6" s="100" t="s">
        <v>208</v>
      </c>
      <c r="CS6" s="100" t="s">
        <v>209</v>
      </c>
      <c r="CT6" s="100" t="s">
        <v>210</v>
      </c>
      <c r="CU6" s="187" t="s">
        <v>211</v>
      </c>
      <c r="CV6" s="188" t="s">
        <v>212</v>
      </c>
      <c r="CW6" s="100" t="s">
        <v>213</v>
      </c>
      <c r="CX6" s="100" t="s">
        <v>214</v>
      </c>
      <c r="CY6" s="100" t="s">
        <v>215</v>
      </c>
      <c r="CZ6" s="100" t="s">
        <v>216</v>
      </c>
      <c r="DA6" s="100" t="s">
        <v>138</v>
      </c>
      <c r="DB6" s="100" t="s">
        <v>139</v>
      </c>
      <c r="DC6" s="100" t="s">
        <v>217</v>
      </c>
      <c r="DD6" s="101" t="s">
        <v>140</v>
      </c>
      <c r="DE6" s="99" t="s">
        <v>68</v>
      </c>
      <c r="DF6" s="100" t="s">
        <v>218</v>
      </c>
      <c r="DG6" s="100" t="s">
        <v>69</v>
      </c>
      <c r="DH6" s="100" t="s">
        <v>70</v>
      </c>
      <c r="DI6" s="101" t="s">
        <v>71</v>
      </c>
      <c r="DJ6" s="189" t="s">
        <v>6</v>
      </c>
      <c r="DK6" s="132" t="s">
        <v>228</v>
      </c>
      <c r="DL6" s="103"/>
      <c r="DM6" s="99" t="s">
        <v>7</v>
      </c>
      <c r="DN6" s="100" t="s">
        <v>8</v>
      </c>
      <c r="DO6" s="100" t="s">
        <v>9</v>
      </c>
      <c r="DP6" s="100" t="s">
        <v>10</v>
      </c>
      <c r="DQ6" s="100" t="s">
        <v>11</v>
      </c>
      <c r="DR6" s="100" t="s">
        <v>12</v>
      </c>
      <c r="DS6" s="187" t="s">
        <v>206</v>
      </c>
      <c r="DT6" s="100" t="s">
        <v>13</v>
      </c>
      <c r="DU6" s="100" t="s">
        <v>14</v>
      </c>
      <c r="DV6" s="100" t="s">
        <v>15</v>
      </c>
      <c r="DW6" s="188" t="s">
        <v>132</v>
      </c>
      <c r="DX6" s="100" t="s">
        <v>133</v>
      </c>
      <c r="DY6" s="100" t="s">
        <v>134</v>
      </c>
      <c r="DZ6" s="100" t="s">
        <v>135</v>
      </c>
      <c r="EA6" s="100" t="s">
        <v>207</v>
      </c>
      <c r="EB6" s="100" t="s">
        <v>208</v>
      </c>
      <c r="EC6" s="100" t="s">
        <v>209</v>
      </c>
      <c r="ED6" s="100" t="s">
        <v>210</v>
      </c>
      <c r="EE6" s="187" t="s">
        <v>211</v>
      </c>
      <c r="EF6" s="188" t="s">
        <v>212</v>
      </c>
      <c r="EG6" s="100" t="s">
        <v>213</v>
      </c>
      <c r="EH6" s="100" t="s">
        <v>214</v>
      </c>
      <c r="EI6" s="100" t="s">
        <v>215</v>
      </c>
      <c r="EJ6" s="100" t="s">
        <v>216</v>
      </c>
      <c r="EK6" s="100" t="s">
        <v>138</v>
      </c>
      <c r="EL6" s="100" t="s">
        <v>139</v>
      </c>
      <c r="EM6" s="100" t="s">
        <v>217</v>
      </c>
      <c r="EN6" s="101" t="s">
        <v>140</v>
      </c>
      <c r="EO6" s="99" t="s">
        <v>68</v>
      </c>
      <c r="EP6" s="100" t="s">
        <v>218</v>
      </c>
      <c r="EQ6" s="100" t="s">
        <v>69</v>
      </c>
      <c r="ER6" s="100" t="s">
        <v>70</v>
      </c>
      <c r="ES6" s="101" t="s">
        <v>71</v>
      </c>
      <c r="ET6" s="189" t="s">
        <v>6</v>
      </c>
      <c r="EU6" s="132" t="s">
        <v>229</v>
      </c>
      <c r="EV6" s="78"/>
      <c r="EW6" s="207" t="s">
        <v>81</v>
      </c>
      <c r="EX6" s="208" t="s">
        <v>82</v>
      </c>
      <c r="EY6" s="209" t="s">
        <v>73</v>
      </c>
      <c r="EZ6" s="209" t="s">
        <v>74</v>
      </c>
      <c r="FA6" s="210" t="s">
        <v>219</v>
      </c>
      <c r="FB6" s="209" t="s">
        <v>220</v>
      </c>
      <c r="FC6" s="210" t="s">
        <v>75</v>
      </c>
      <c r="FD6" s="211" t="s">
        <v>76</v>
      </c>
      <c r="FE6" s="209" t="s">
        <v>77</v>
      </c>
      <c r="FF6" s="211" t="s">
        <v>78</v>
      </c>
      <c r="FG6" s="209" t="s">
        <v>79</v>
      </c>
      <c r="FH6" s="212" t="s">
        <v>80</v>
      </c>
      <c r="FI6" s="36"/>
    </row>
    <row r="7" spans="2:165" s="1" customFormat="1" ht="30" customHeight="1">
      <c r="B7" s="136">
        <v>1</v>
      </c>
      <c r="C7" s="357">
        <v>44105</v>
      </c>
      <c r="D7" s="359" t="s">
        <v>263</v>
      </c>
      <c r="E7" s="357"/>
      <c r="F7" s="148" t="s">
        <v>142</v>
      </c>
      <c r="G7" s="137" t="s">
        <v>35</v>
      </c>
      <c r="H7" s="361" t="s">
        <v>322</v>
      </c>
      <c r="I7" s="139" t="s">
        <v>108</v>
      </c>
      <c r="J7" s="138" t="s">
        <v>152</v>
      </c>
      <c r="K7" s="140"/>
      <c r="L7" s="141"/>
      <c r="M7" s="140"/>
      <c r="N7" s="142">
        <v>3</v>
      </c>
      <c r="O7" s="143">
        <v>5</v>
      </c>
      <c r="P7" s="143">
        <v>5</v>
      </c>
      <c r="Q7" s="144" t="s">
        <v>35</v>
      </c>
      <c r="R7" s="144" t="s">
        <v>34</v>
      </c>
      <c r="S7" s="145" t="s">
        <v>34</v>
      </c>
      <c r="T7" s="142">
        <v>5</v>
      </c>
      <c r="U7" s="144" t="s">
        <v>34</v>
      </c>
      <c r="V7" s="143">
        <v>3</v>
      </c>
      <c r="W7" s="143">
        <v>4</v>
      </c>
      <c r="X7" s="146">
        <v>5</v>
      </c>
      <c r="Y7" s="142"/>
      <c r="Z7" s="143">
        <v>3</v>
      </c>
      <c r="AA7" s="143">
        <v>3</v>
      </c>
      <c r="AB7" s="144" t="s">
        <v>35</v>
      </c>
      <c r="AC7" s="143">
        <v>5</v>
      </c>
      <c r="AD7" s="143">
        <v>4</v>
      </c>
      <c r="AE7" s="146"/>
      <c r="AF7" s="142">
        <v>4</v>
      </c>
      <c r="AG7" s="146"/>
      <c r="AH7" s="142">
        <v>4</v>
      </c>
      <c r="AI7" s="143">
        <v>4</v>
      </c>
      <c r="AJ7" s="143">
        <v>3</v>
      </c>
      <c r="AK7" s="144" t="s">
        <v>34</v>
      </c>
      <c r="AL7" s="144" t="s">
        <v>34</v>
      </c>
      <c r="AM7" s="144" t="s">
        <v>35</v>
      </c>
      <c r="AN7" s="143">
        <v>4</v>
      </c>
      <c r="AO7" s="145" t="s">
        <v>201</v>
      </c>
      <c r="AP7" s="79"/>
      <c r="AQ7" s="104"/>
      <c r="AR7" s="314" t="s">
        <v>42</v>
      </c>
      <c r="AS7" s="160" t="e">
        <f t="shared" ref="AS7:BB9" si="0">+AVERAGEIF($K$7:$K$112,$AR7,N$7:N$112)</f>
        <v>#DIV/0!</v>
      </c>
      <c r="AT7" s="160" t="e">
        <f t="shared" si="0"/>
        <v>#DIV/0!</v>
      </c>
      <c r="AU7" s="160" t="e">
        <f t="shared" si="0"/>
        <v>#DIV/0!</v>
      </c>
      <c r="AV7" s="160" t="e">
        <f t="shared" si="0"/>
        <v>#DIV/0!</v>
      </c>
      <c r="AW7" s="160" t="e">
        <f t="shared" si="0"/>
        <v>#DIV/0!</v>
      </c>
      <c r="AX7" s="161" t="e">
        <f t="shared" si="0"/>
        <v>#DIV/0!</v>
      </c>
      <c r="AY7" s="162" t="e">
        <f t="shared" si="0"/>
        <v>#DIV/0!</v>
      </c>
      <c r="AZ7" s="160" t="e">
        <f t="shared" si="0"/>
        <v>#DIV/0!</v>
      </c>
      <c r="BA7" s="160" t="e">
        <f t="shared" si="0"/>
        <v>#DIV/0!</v>
      </c>
      <c r="BB7" s="160" t="e">
        <f t="shared" si="0"/>
        <v>#DIV/0!</v>
      </c>
      <c r="BC7" s="161" t="e">
        <f t="shared" ref="BC7:BL9" si="1">+AVERAGEIF($K$7:$K$112,$AR7,X$7:X$112)</f>
        <v>#DIV/0!</v>
      </c>
      <c r="BD7" s="162" t="e">
        <f t="shared" si="1"/>
        <v>#DIV/0!</v>
      </c>
      <c r="BE7" s="160" t="e">
        <f t="shared" si="1"/>
        <v>#DIV/0!</v>
      </c>
      <c r="BF7" s="160" t="e">
        <f t="shared" si="1"/>
        <v>#DIV/0!</v>
      </c>
      <c r="BG7" s="160" t="e">
        <f t="shared" si="1"/>
        <v>#DIV/0!</v>
      </c>
      <c r="BH7" s="160" t="e">
        <f t="shared" si="1"/>
        <v>#DIV/0!</v>
      </c>
      <c r="BI7" s="160" t="e">
        <f t="shared" si="1"/>
        <v>#DIV/0!</v>
      </c>
      <c r="BJ7" s="161" t="e">
        <f t="shared" si="1"/>
        <v>#DIV/0!</v>
      </c>
      <c r="BK7" s="162" t="e">
        <f t="shared" si="1"/>
        <v>#DIV/0!</v>
      </c>
      <c r="BL7" s="160" t="e">
        <f t="shared" si="1"/>
        <v>#DIV/0!</v>
      </c>
      <c r="BM7" s="162" t="e">
        <f t="shared" ref="BM7:BT9" si="2">+AVERAGEIF($K$7:$K$112,$AR7,AH$7:AH$112)</f>
        <v>#DIV/0!</v>
      </c>
      <c r="BN7" s="160" t="e">
        <f t="shared" si="2"/>
        <v>#DIV/0!</v>
      </c>
      <c r="BO7" s="160" t="e">
        <f t="shared" si="2"/>
        <v>#DIV/0!</v>
      </c>
      <c r="BP7" s="160" t="e">
        <f t="shared" si="2"/>
        <v>#DIV/0!</v>
      </c>
      <c r="BQ7" s="160" t="e">
        <f t="shared" si="2"/>
        <v>#DIV/0!</v>
      </c>
      <c r="BR7" s="160" t="e">
        <f t="shared" si="2"/>
        <v>#DIV/0!</v>
      </c>
      <c r="BS7" s="160" t="e">
        <f t="shared" si="2"/>
        <v>#DIV/0!</v>
      </c>
      <c r="BT7" s="161" t="e">
        <f t="shared" si="2"/>
        <v>#DIV/0!</v>
      </c>
      <c r="BU7" s="162" t="e">
        <f>AVERAGE(AS7:AX7)</f>
        <v>#DIV/0!</v>
      </c>
      <c r="BV7" s="160" t="e">
        <f>AVERAGE(AY7:BC7)</f>
        <v>#DIV/0!</v>
      </c>
      <c r="BW7" s="160" t="e">
        <f>AVERAGE(BD7:BJ7)</f>
        <v>#DIV/0!</v>
      </c>
      <c r="BX7" s="160" t="e">
        <f>AVERAGE(BK7:BL7)</f>
        <v>#DIV/0!</v>
      </c>
      <c r="BY7" s="160" t="e">
        <f>AVERAGE(BM7:BT7)</f>
        <v>#DIV/0!</v>
      </c>
      <c r="BZ7" s="160" t="e">
        <f>AVERAGE(BU7:BY7)</f>
        <v>#DIV/0!</v>
      </c>
      <c r="CA7" s="167">
        <f>+COUNTIF($K$7:$K$112,AR7)</f>
        <v>0</v>
      </c>
      <c r="CB7" s="79"/>
      <c r="CC7" s="190" t="e">
        <f t="shared" ref="CC7:CL9" si="3">+AVERAGEIFS(N$7:N$112,$K$7:$K$112,$AR7,$M$7:$M$112,"M")</f>
        <v>#DIV/0!</v>
      </c>
      <c r="CD7" s="191" t="e">
        <f t="shared" si="3"/>
        <v>#DIV/0!</v>
      </c>
      <c r="CE7" s="191" t="e">
        <f t="shared" si="3"/>
        <v>#DIV/0!</v>
      </c>
      <c r="CF7" s="191" t="e">
        <f t="shared" si="3"/>
        <v>#DIV/0!</v>
      </c>
      <c r="CG7" s="191" t="e">
        <f t="shared" si="3"/>
        <v>#DIV/0!</v>
      </c>
      <c r="CH7" s="191" t="e">
        <f t="shared" si="3"/>
        <v>#DIV/0!</v>
      </c>
      <c r="CI7" s="192" t="e">
        <f t="shared" si="3"/>
        <v>#DIV/0!</v>
      </c>
      <c r="CJ7" s="191" t="e">
        <f t="shared" si="3"/>
        <v>#DIV/0!</v>
      </c>
      <c r="CK7" s="191" t="e">
        <f t="shared" si="3"/>
        <v>#DIV/0!</v>
      </c>
      <c r="CL7" s="191" t="e">
        <f t="shared" si="3"/>
        <v>#DIV/0!</v>
      </c>
      <c r="CM7" s="193" t="e">
        <f t="shared" ref="CM7:CV9" si="4">+AVERAGEIFS(X$7:X$112,$K$7:$K$112,$AR7,$M$7:$M$112,"M")</f>
        <v>#DIV/0!</v>
      </c>
      <c r="CN7" s="191" t="e">
        <f t="shared" si="4"/>
        <v>#DIV/0!</v>
      </c>
      <c r="CO7" s="191" t="e">
        <f t="shared" si="4"/>
        <v>#DIV/0!</v>
      </c>
      <c r="CP7" s="191" t="e">
        <f t="shared" si="4"/>
        <v>#DIV/0!</v>
      </c>
      <c r="CQ7" s="191" t="e">
        <f t="shared" si="4"/>
        <v>#DIV/0!</v>
      </c>
      <c r="CR7" s="191" t="e">
        <f t="shared" si="4"/>
        <v>#DIV/0!</v>
      </c>
      <c r="CS7" s="191" t="e">
        <f t="shared" si="4"/>
        <v>#DIV/0!</v>
      </c>
      <c r="CT7" s="191" t="e">
        <f t="shared" si="4"/>
        <v>#DIV/0!</v>
      </c>
      <c r="CU7" s="192" t="e">
        <f t="shared" si="4"/>
        <v>#DIV/0!</v>
      </c>
      <c r="CV7" s="193" t="e">
        <f t="shared" si="4"/>
        <v>#DIV/0!</v>
      </c>
      <c r="CW7" s="191" t="e">
        <f t="shared" ref="CW7:DD9" si="5">+AVERAGEIFS(AH$7:AH$112,$K$7:$K$112,$AR7,$M$7:$M$112,"M")</f>
        <v>#DIV/0!</v>
      </c>
      <c r="CX7" s="191" t="e">
        <f t="shared" si="5"/>
        <v>#DIV/0!</v>
      </c>
      <c r="CY7" s="191" t="e">
        <f t="shared" si="5"/>
        <v>#DIV/0!</v>
      </c>
      <c r="CZ7" s="191" t="e">
        <f t="shared" si="5"/>
        <v>#DIV/0!</v>
      </c>
      <c r="DA7" s="191" t="e">
        <f t="shared" si="5"/>
        <v>#DIV/0!</v>
      </c>
      <c r="DB7" s="191" t="e">
        <f t="shared" si="5"/>
        <v>#DIV/0!</v>
      </c>
      <c r="DC7" s="191" t="e">
        <f t="shared" si="5"/>
        <v>#DIV/0!</v>
      </c>
      <c r="DD7" s="194" t="e">
        <f t="shared" si="5"/>
        <v>#DIV/0!</v>
      </c>
      <c r="DE7" s="190" t="e">
        <f>AVERAGE(CC7:CH7)</f>
        <v>#DIV/0!</v>
      </c>
      <c r="DF7" s="191" t="e">
        <f>AVERAGE(CI7:CM7)</f>
        <v>#DIV/0!</v>
      </c>
      <c r="DG7" s="191" t="e">
        <f>AVERAGE(CN7:CT7)</f>
        <v>#DIV/0!</v>
      </c>
      <c r="DH7" s="191" t="e">
        <f>AVERAGE(CU7:CV7)</f>
        <v>#DIV/0!</v>
      </c>
      <c r="DI7" s="194" t="e">
        <f>AVERAGE(CW7:DD7)</f>
        <v>#DIV/0!</v>
      </c>
      <c r="DJ7" s="195" t="e">
        <f>AVERAGE(DE7:DI7)</f>
        <v>#DIV/0!</v>
      </c>
      <c r="DK7" s="196">
        <f t="shared" ref="DK7:DK45" si="6">+COUNTIFS($M$7:$M$112,"m",$K$7:$K$112,AR7)</f>
        <v>0</v>
      </c>
      <c r="DL7" s="107"/>
      <c r="DM7" s="190" t="e">
        <f t="shared" ref="DM7:DV9" si="7">+AVERAGEIFS(N$7:N$112,$K$7:$K$112,$AR7,$M$7:$M$112,"H")</f>
        <v>#DIV/0!</v>
      </c>
      <c r="DN7" s="191" t="e">
        <f t="shared" si="7"/>
        <v>#DIV/0!</v>
      </c>
      <c r="DO7" s="191" t="e">
        <f t="shared" si="7"/>
        <v>#DIV/0!</v>
      </c>
      <c r="DP7" s="191" t="e">
        <f t="shared" si="7"/>
        <v>#DIV/0!</v>
      </c>
      <c r="DQ7" s="191" t="e">
        <f t="shared" si="7"/>
        <v>#DIV/0!</v>
      </c>
      <c r="DR7" s="191" t="e">
        <f t="shared" si="7"/>
        <v>#DIV/0!</v>
      </c>
      <c r="DS7" s="192" t="e">
        <f t="shared" si="7"/>
        <v>#DIV/0!</v>
      </c>
      <c r="DT7" s="191" t="e">
        <f t="shared" si="7"/>
        <v>#DIV/0!</v>
      </c>
      <c r="DU7" s="191" t="e">
        <f t="shared" si="7"/>
        <v>#DIV/0!</v>
      </c>
      <c r="DV7" s="191" t="e">
        <f t="shared" si="7"/>
        <v>#DIV/0!</v>
      </c>
      <c r="DW7" s="193" t="e">
        <f t="shared" ref="DW7:EF9" si="8">+AVERAGEIFS(X$7:X$112,$K$7:$K$112,$AR7,$M$7:$M$112,"H")</f>
        <v>#DIV/0!</v>
      </c>
      <c r="DX7" s="191" t="e">
        <f t="shared" si="8"/>
        <v>#DIV/0!</v>
      </c>
      <c r="DY7" s="191" t="e">
        <f t="shared" si="8"/>
        <v>#DIV/0!</v>
      </c>
      <c r="DZ7" s="191" t="e">
        <f t="shared" si="8"/>
        <v>#DIV/0!</v>
      </c>
      <c r="EA7" s="191" t="e">
        <f t="shared" si="8"/>
        <v>#DIV/0!</v>
      </c>
      <c r="EB7" s="191" t="e">
        <f t="shared" si="8"/>
        <v>#DIV/0!</v>
      </c>
      <c r="EC7" s="191" t="e">
        <f t="shared" si="8"/>
        <v>#DIV/0!</v>
      </c>
      <c r="ED7" s="191" t="e">
        <f t="shared" si="8"/>
        <v>#DIV/0!</v>
      </c>
      <c r="EE7" s="192" t="e">
        <f t="shared" si="8"/>
        <v>#DIV/0!</v>
      </c>
      <c r="EF7" s="193" t="e">
        <f t="shared" si="8"/>
        <v>#DIV/0!</v>
      </c>
      <c r="EG7" s="191" t="e">
        <f t="shared" ref="EG7:EN9" si="9">+AVERAGEIFS(AH$7:AH$112,$K$7:$K$112,$AR7,$M$7:$M$112,"H")</f>
        <v>#DIV/0!</v>
      </c>
      <c r="EH7" s="191" t="e">
        <f t="shared" si="9"/>
        <v>#DIV/0!</v>
      </c>
      <c r="EI7" s="191" t="e">
        <f t="shared" si="9"/>
        <v>#DIV/0!</v>
      </c>
      <c r="EJ7" s="191" t="e">
        <f t="shared" si="9"/>
        <v>#DIV/0!</v>
      </c>
      <c r="EK7" s="191" t="e">
        <f t="shared" si="9"/>
        <v>#DIV/0!</v>
      </c>
      <c r="EL7" s="191" t="e">
        <f t="shared" si="9"/>
        <v>#DIV/0!</v>
      </c>
      <c r="EM7" s="191" t="e">
        <f t="shared" si="9"/>
        <v>#DIV/0!</v>
      </c>
      <c r="EN7" s="194" t="e">
        <f t="shared" si="9"/>
        <v>#DIV/0!</v>
      </c>
      <c r="EO7" s="190" t="e">
        <f>AVERAGE(DM7:DR7)</f>
        <v>#DIV/0!</v>
      </c>
      <c r="EP7" s="191" t="e">
        <f>AVERAGE(DS7:DW7)</f>
        <v>#DIV/0!</v>
      </c>
      <c r="EQ7" s="191" t="e">
        <f>AVERAGE(DX7:ED7)</f>
        <v>#DIV/0!</v>
      </c>
      <c r="ER7" s="191" t="e">
        <f>AVERAGE(EE7:EF7)</f>
        <v>#DIV/0!</v>
      </c>
      <c r="ES7" s="194" t="e">
        <f>AVERAGE(EG7:EN7)</f>
        <v>#DIV/0!</v>
      </c>
      <c r="ET7" s="195" t="e">
        <f>AVERAGE(EO7:ES7)</f>
        <v>#DIV/0!</v>
      </c>
      <c r="EU7" s="196">
        <f t="shared" ref="EU7:EU45" si="10">+COUNTIFS($M$7:$M$112,"h",$K$7:$K$112,$AR7)</f>
        <v>0</v>
      </c>
      <c r="EV7" s="78"/>
      <c r="EW7" s="213" t="e">
        <f>+AVERAGE(EY7,FA7,FC7,FE7,FG7)</f>
        <v>#DIV/0!</v>
      </c>
      <c r="EX7" s="214" t="e">
        <f>+AVERAGE(EZ7,FB7,FD7,FF7,FH7)</f>
        <v>#DIV/0!</v>
      </c>
      <c r="EY7" s="215" t="e">
        <f>+AVERAGE(CC7:CH7)</f>
        <v>#DIV/0!</v>
      </c>
      <c r="EZ7" s="215" t="e">
        <f>+AVERAGE(DM7:DR7)</f>
        <v>#DIV/0!</v>
      </c>
      <c r="FA7" s="216" t="e">
        <f>+AVERAGE(CI7:CM7)</f>
        <v>#DIV/0!</v>
      </c>
      <c r="FB7" s="215" t="e">
        <f>+AVERAGE(DS7:DW7)</f>
        <v>#DIV/0!</v>
      </c>
      <c r="FC7" s="216" t="e">
        <f>+AVERAGE(CN7:CT7)</f>
        <v>#DIV/0!</v>
      </c>
      <c r="FD7" s="217" t="e">
        <f>+AVERAGE(DX7:ED7)</f>
        <v>#DIV/0!</v>
      </c>
      <c r="FE7" s="215" t="e">
        <f>+AVERAGE(CU7:CV7)</f>
        <v>#DIV/0!</v>
      </c>
      <c r="FF7" s="217" t="e">
        <f>+AVERAGE(EE7:EF7)</f>
        <v>#DIV/0!</v>
      </c>
      <c r="FG7" s="215" t="e">
        <f>+AVERAGE(CW7:DD7)</f>
        <v>#DIV/0!</v>
      </c>
      <c r="FH7" s="218" t="e">
        <f>+AVERAGE(EG7:EN7)</f>
        <v>#DIV/0!</v>
      </c>
      <c r="FI7" s="42"/>
    </row>
    <row r="8" spans="2:165" s="1" customFormat="1" ht="30" customHeight="1">
      <c r="B8" s="147">
        <v>2</v>
      </c>
      <c r="C8" s="358">
        <v>44105</v>
      </c>
      <c r="D8" s="360" t="s">
        <v>263</v>
      </c>
      <c r="E8" s="358"/>
      <c r="F8" s="148" t="s">
        <v>142</v>
      </c>
      <c r="G8" s="148" t="s">
        <v>35</v>
      </c>
      <c r="H8" s="158" t="s">
        <v>323</v>
      </c>
      <c r="I8" s="135" t="s">
        <v>149</v>
      </c>
      <c r="J8" s="119" t="s">
        <v>152</v>
      </c>
      <c r="K8" s="149"/>
      <c r="L8" s="150"/>
      <c r="M8" s="149"/>
      <c r="N8" s="151">
        <v>4</v>
      </c>
      <c r="O8" s="152">
        <v>5</v>
      </c>
      <c r="P8" s="152">
        <v>5</v>
      </c>
      <c r="Q8" s="153" t="s">
        <v>35</v>
      </c>
      <c r="R8" s="153" t="s">
        <v>34</v>
      </c>
      <c r="S8" s="154" t="s">
        <v>34</v>
      </c>
      <c r="T8" s="151">
        <v>4</v>
      </c>
      <c r="U8" s="153" t="s">
        <v>34</v>
      </c>
      <c r="V8" s="152">
        <v>3</v>
      </c>
      <c r="W8" s="152">
        <v>4</v>
      </c>
      <c r="X8" s="155">
        <v>4</v>
      </c>
      <c r="Y8" s="151">
        <v>5</v>
      </c>
      <c r="Z8" s="152">
        <v>5</v>
      </c>
      <c r="AA8" s="152">
        <v>5</v>
      </c>
      <c r="AB8" s="153" t="s">
        <v>35</v>
      </c>
      <c r="AC8" s="152">
        <v>5</v>
      </c>
      <c r="AD8" s="152">
        <v>5</v>
      </c>
      <c r="AE8" s="155">
        <v>5</v>
      </c>
      <c r="AF8" s="151">
        <v>3</v>
      </c>
      <c r="AG8" s="155">
        <v>3</v>
      </c>
      <c r="AH8" s="151">
        <v>5</v>
      </c>
      <c r="AI8" s="152">
        <v>4</v>
      </c>
      <c r="AJ8" s="152">
        <v>5</v>
      </c>
      <c r="AK8" s="153" t="s">
        <v>35</v>
      </c>
      <c r="AL8" s="153" t="s">
        <v>35</v>
      </c>
      <c r="AM8" s="153" t="s">
        <v>35</v>
      </c>
      <c r="AN8" s="152">
        <v>4</v>
      </c>
      <c r="AO8" s="154" t="s">
        <v>35</v>
      </c>
      <c r="AP8" s="79"/>
      <c r="AQ8" s="104"/>
      <c r="AR8" s="315" t="s">
        <v>41</v>
      </c>
      <c r="AS8" s="163" t="e">
        <f t="shared" si="0"/>
        <v>#DIV/0!</v>
      </c>
      <c r="AT8" s="163" t="e">
        <f t="shared" si="0"/>
        <v>#DIV/0!</v>
      </c>
      <c r="AU8" s="163" t="e">
        <f t="shared" si="0"/>
        <v>#DIV/0!</v>
      </c>
      <c r="AV8" s="163" t="e">
        <f t="shared" si="0"/>
        <v>#DIV/0!</v>
      </c>
      <c r="AW8" s="163" t="e">
        <f t="shared" si="0"/>
        <v>#DIV/0!</v>
      </c>
      <c r="AX8" s="164" t="e">
        <f t="shared" si="0"/>
        <v>#DIV/0!</v>
      </c>
      <c r="AY8" s="165" t="e">
        <f t="shared" si="0"/>
        <v>#DIV/0!</v>
      </c>
      <c r="AZ8" s="163" t="e">
        <f t="shared" si="0"/>
        <v>#DIV/0!</v>
      </c>
      <c r="BA8" s="163" t="e">
        <f t="shared" si="0"/>
        <v>#DIV/0!</v>
      </c>
      <c r="BB8" s="163" t="e">
        <f t="shared" si="0"/>
        <v>#DIV/0!</v>
      </c>
      <c r="BC8" s="164" t="e">
        <f t="shared" si="1"/>
        <v>#DIV/0!</v>
      </c>
      <c r="BD8" s="165" t="e">
        <f t="shared" si="1"/>
        <v>#DIV/0!</v>
      </c>
      <c r="BE8" s="163" t="e">
        <f t="shared" si="1"/>
        <v>#DIV/0!</v>
      </c>
      <c r="BF8" s="163" t="e">
        <f t="shared" si="1"/>
        <v>#DIV/0!</v>
      </c>
      <c r="BG8" s="163" t="e">
        <f t="shared" si="1"/>
        <v>#DIV/0!</v>
      </c>
      <c r="BH8" s="163" t="e">
        <f t="shared" si="1"/>
        <v>#DIV/0!</v>
      </c>
      <c r="BI8" s="163" t="e">
        <f t="shared" si="1"/>
        <v>#DIV/0!</v>
      </c>
      <c r="BJ8" s="164" t="e">
        <f t="shared" si="1"/>
        <v>#DIV/0!</v>
      </c>
      <c r="BK8" s="165" t="e">
        <f t="shared" si="1"/>
        <v>#DIV/0!</v>
      </c>
      <c r="BL8" s="163" t="e">
        <f t="shared" si="1"/>
        <v>#DIV/0!</v>
      </c>
      <c r="BM8" s="165" t="e">
        <f t="shared" si="2"/>
        <v>#DIV/0!</v>
      </c>
      <c r="BN8" s="163" t="e">
        <f t="shared" si="2"/>
        <v>#DIV/0!</v>
      </c>
      <c r="BO8" s="163" t="e">
        <f t="shared" si="2"/>
        <v>#DIV/0!</v>
      </c>
      <c r="BP8" s="163" t="e">
        <f t="shared" si="2"/>
        <v>#DIV/0!</v>
      </c>
      <c r="BQ8" s="163" t="e">
        <f t="shared" si="2"/>
        <v>#DIV/0!</v>
      </c>
      <c r="BR8" s="163" t="e">
        <f t="shared" si="2"/>
        <v>#DIV/0!</v>
      </c>
      <c r="BS8" s="163" t="e">
        <f t="shared" si="2"/>
        <v>#DIV/0!</v>
      </c>
      <c r="BT8" s="164" t="e">
        <f t="shared" si="2"/>
        <v>#DIV/0!</v>
      </c>
      <c r="BU8" s="165" t="e">
        <f t="shared" ref="BU8:BU35" si="11">AVERAGE(AS8:AX8)</f>
        <v>#DIV/0!</v>
      </c>
      <c r="BV8" s="163" t="e">
        <f t="shared" ref="BV8:BV35" si="12">AVERAGE(AY8:BC8)</f>
        <v>#DIV/0!</v>
      </c>
      <c r="BW8" s="163" t="e">
        <f t="shared" ref="BW8:BW35" si="13">AVERAGE(BD8:BJ8)</f>
        <v>#DIV/0!</v>
      </c>
      <c r="BX8" s="163" t="e">
        <f t="shared" ref="BX8:BX35" si="14">AVERAGE(BK8:BL8)</f>
        <v>#DIV/0!</v>
      </c>
      <c r="BY8" s="163" t="e">
        <f t="shared" ref="BY8:BY35" si="15">AVERAGE(BM8:BT8)</f>
        <v>#DIV/0!</v>
      </c>
      <c r="BZ8" s="163" t="e">
        <f t="shared" ref="BZ8:BZ35" si="16">AVERAGE(BU8:BY8)</f>
        <v>#DIV/0!</v>
      </c>
      <c r="CA8" s="168">
        <f>+COUNTIF($K$7:$K$112,AR8)</f>
        <v>0</v>
      </c>
      <c r="CB8" s="79"/>
      <c r="CC8" s="197" t="e">
        <f t="shared" si="3"/>
        <v>#DIV/0!</v>
      </c>
      <c r="CD8" s="198" t="e">
        <f t="shared" si="3"/>
        <v>#DIV/0!</v>
      </c>
      <c r="CE8" s="198" t="e">
        <f t="shared" si="3"/>
        <v>#DIV/0!</v>
      </c>
      <c r="CF8" s="198" t="e">
        <f t="shared" si="3"/>
        <v>#DIV/0!</v>
      </c>
      <c r="CG8" s="198" t="e">
        <f t="shared" si="3"/>
        <v>#DIV/0!</v>
      </c>
      <c r="CH8" s="198" t="e">
        <f t="shared" si="3"/>
        <v>#DIV/0!</v>
      </c>
      <c r="CI8" s="199" t="e">
        <f t="shared" si="3"/>
        <v>#DIV/0!</v>
      </c>
      <c r="CJ8" s="198" t="e">
        <f t="shared" si="3"/>
        <v>#DIV/0!</v>
      </c>
      <c r="CK8" s="198" t="e">
        <f t="shared" si="3"/>
        <v>#DIV/0!</v>
      </c>
      <c r="CL8" s="198" t="e">
        <f t="shared" si="3"/>
        <v>#DIV/0!</v>
      </c>
      <c r="CM8" s="200" t="e">
        <f t="shared" si="4"/>
        <v>#DIV/0!</v>
      </c>
      <c r="CN8" s="198" t="e">
        <f t="shared" si="4"/>
        <v>#DIV/0!</v>
      </c>
      <c r="CO8" s="198" t="e">
        <f t="shared" si="4"/>
        <v>#DIV/0!</v>
      </c>
      <c r="CP8" s="198" t="e">
        <f t="shared" si="4"/>
        <v>#DIV/0!</v>
      </c>
      <c r="CQ8" s="198" t="e">
        <f t="shared" si="4"/>
        <v>#DIV/0!</v>
      </c>
      <c r="CR8" s="198" t="e">
        <f t="shared" si="4"/>
        <v>#DIV/0!</v>
      </c>
      <c r="CS8" s="198" t="e">
        <f t="shared" si="4"/>
        <v>#DIV/0!</v>
      </c>
      <c r="CT8" s="198" t="e">
        <f t="shared" si="4"/>
        <v>#DIV/0!</v>
      </c>
      <c r="CU8" s="199" t="e">
        <f t="shared" si="4"/>
        <v>#DIV/0!</v>
      </c>
      <c r="CV8" s="200" t="e">
        <f t="shared" si="4"/>
        <v>#DIV/0!</v>
      </c>
      <c r="CW8" s="198" t="e">
        <f t="shared" si="5"/>
        <v>#DIV/0!</v>
      </c>
      <c r="CX8" s="198" t="e">
        <f t="shared" si="5"/>
        <v>#DIV/0!</v>
      </c>
      <c r="CY8" s="198" t="e">
        <f t="shared" si="5"/>
        <v>#DIV/0!</v>
      </c>
      <c r="CZ8" s="198" t="e">
        <f t="shared" si="5"/>
        <v>#DIV/0!</v>
      </c>
      <c r="DA8" s="198" t="e">
        <f t="shared" si="5"/>
        <v>#DIV/0!</v>
      </c>
      <c r="DB8" s="198" t="e">
        <f t="shared" si="5"/>
        <v>#DIV/0!</v>
      </c>
      <c r="DC8" s="198" t="e">
        <f t="shared" si="5"/>
        <v>#DIV/0!</v>
      </c>
      <c r="DD8" s="201" t="e">
        <f t="shared" si="5"/>
        <v>#DIV/0!</v>
      </c>
      <c r="DE8" s="197" t="e">
        <f t="shared" ref="DE8:DE44" si="17">AVERAGE(CC8:CH8)</f>
        <v>#DIV/0!</v>
      </c>
      <c r="DF8" s="198" t="e">
        <f t="shared" ref="DF8:DF44" si="18">AVERAGE(CI8:CM8)</f>
        <v>#DIV/0!</v>
      </c>
      <c r="DG8" s="198" t="e">
        <f t="shared" ref="DG8:DG42" si="19">AVERAGE(CN8:CT8)</f>
        <v>#DIV/0!</v>
      </c>
      <c r="DH8" s="198" t="e">
        <f t="shared" ref="DH8:DH44" si="20">AVERAGE(CU8:CV8)</f>
        <v>#DIV/0!</v>
      </c>
      <c r="DI8" s="201" t="e">
        <f t="shared" ref="DI8:DI44" si="21">AVERAGE(CW8:DD8)</f>
        <v>#DIV/0!</v>
      </c>
      <c r="DJ8" s="202" t="e">
        <f t="shared" ref="DJ8:DJ44" si="22">AVERAGE(DE8:DI8)</f>
        <v>#DIV/0!</v>
      </c>
      <c r="DK8" s="203">
        <f t="shared" si="6"/>
        <v>0</v>
      </c>
      <c r="DL8" s="107"/>
      <c r="DM8" s="197" t="e">
        <f t="shared" si="7"/>
        <v>#DIV/0!</v>
      </c>
      <c r="DN8" s="198" t="e">
        <f t="shared" si="7"/>
        <v>#DIV/0!</v>
      </c>
      <c r="DO8" s="198" t="e">
        <f t="shared" si="7"/>
        <v>#DIV/0!</v>
      </c>
      <c r="DP8" s="198" t="e">
        <f t="shared" si="7"/>
        <v>#DIV/0!</v>
      </c>
      <c r="DQ8" s="198" t="e">
        <f t="shared" si="7"/>
        <v>#DIV/0!</v>
      </c>
      <c r="DR8" s="198" t="e">
        <f t="shared" si="7"/>
        <v>#DIV/0!</v>
      </c>
      <c r="DS8" s="199" t="e">
        <f t="shared" si="7"/>
        <v>#DIV/0!</v>
      </c>
      <c r="DT8" s="198" t="e">
        <f t="shared" si="7"/>
        <v>#DIV/0!</v>
      </c>
      <c r="DU8" s="198" t="e">
        <f t="shared" si="7"/>
        <v>#DIV/0!</v>
      </c>
      <c r="DV8" s="198" t="e">
        <f t="shared" si="7"/>
        <v>#DIV/0!</v>
      </c>
      <c r="DW8" s="200" t="e">
        <f t="shared" si="8"/>
        <v>#DIV/0!</v>
      </c>
      <c r="DX8" s="198" t="e">
        <f t="shared" si="8"/>
        <v>#DIV/0!</v>
      </c>
      <c r="DY8" s="198" t="e">
        <f t="shared" si="8"/>
        <v>#DIV/0!</v>
      </c>
      <c r="DZ8" s="198" t="e">
        <f t="shared" si="8"/>
        <v>#DIV/0!</v>
      </c>
      <c r="EA8" s="198" t="e">
        <f t="shared" si="8"/>
        <v>#DIV/0!</v>
      </c>
      <c r="EB8" s="198" t="e">
        <f t="shared" si="8"/>
        <v>#DIV/0!</v>
      </c>
      <c r="EC8" s="198" t="e">
        <f t="shared" si="8"/>
        <v>#DIV/0!</v>
      </c>
      <c r="ED8" s="198" t="e">
        <f t="shared" si="8"/>
        <v>#DIV/0!</v>
      </c>
      <c r="EE8" s="199" t="e">
        <f t="shared" si="8"/>
        <v>#DIV/0!</v>
      </c>
      <c r="EF8" s="200" t="e">
        <f t="shared" si="8"/>
        <v>#DIV/0!</v>
      </c>
      <c r="EG8" s="198" t="e">
        <f t="shared" si="9"/>
        <v>#DIV/0!</v>
      </c>
      <c r="EH8" s="198" t="e">
        <f t="shared" si="9"/>
        <v>#DIV/0!</v>
      </c>
      <c r="EI8" s="198" t="e">
        <f t="shared" si="9"/>
        <v>#DIV/0!</v>
      </c>
      <c r="EJ8" s="198" t="e">
        <f t="shared" si="9"/>
        <v>#DIV/0!</v>
      </c>
      <c r="EK8" s="198" t="e">
        <f t="shared" si="9"/>
        <v>#DIV/0!</v>
      </c>
      <c r="EL8" s="198" t="e">
        <f t="shared" si="9"/>
        <v>#DIV/0!</v>
      </c>
      <c r="EM8" s="198" t="e">
        <f t="shared" si="9"/>
        <v>#DIV/0!</v>
      </c>
      <c r="EN8" s="201" t="e">
        <f t="shared" si="9"/>
        <v>#DIV/0!</v>
      </c>
      <c r="EO8" s="197" t="e">
        <f t="shared" ref="EO8:EO45" si="23">AVERAGE(DM8:DR8)</f>
        <v>#DIV/0!</v>
      </c>
      <c r="EP8" s="198" t="e">
        <f t="shared" ref="EP8:EP45" si="24">AVERAGE(DS8:DW8)</f>
        <v>#DIV/0!</v>
      </c>
      <c r="EQ8" s="198" t="e">
        <f t="shared" ref="EQ8:EQ45" si="25">AVERAGE(DX8:ED8)</f>
        <v>#DIV/0!</v>
      </c>
      <c r="ER8" s="198" t="e">
        <f t="shared" ref="ER8:ER45" si="26">AVERAGE(EE8:EF8)</f>
        <v>#DIV/0!</v>
      </c>
      <c r="ES8" s="201" t="e">
        <f t="shared" ref="ES8:ES45" si="27">AVERAGE(EG8:EN8)</f>
        <v>#DIV/0!</v>
      </c>
      <c r="ET8" s="202" t="e">
        <f t="shared" ref="ET8:ET45" si="28">AVERAGE(EO8:ES8)</f>
        <v>#DIV/0!</v>
      </c>
      <c r="EU8" s="203">
        <f t="shared" si="10"/>
        <v>0</v>
      </c>
      <c r="EV8" s="78"/>
      <c r="EW8" s="213" t="e">
        <f t="shared" ref="EW8:EW44" si="29">+AVERAGE(EY8,FA8,FC8,FE8,FG8)</f>
        <v>#DIV/0!</v>
      </c>
      <c r="EX8" s="214" t="e">
        <f t="shared" ref="EX8:EX45" si="30">+AVERAGE(EZ8,FB8,FD8,FF8,FH8)</f>
        <v>#DIV/0!</v>
      </c>
      <c r="EY8" s="215" t="e">
        <f t="shared" ref="EY8:EY44" si="31">+AVERAGE(CC8:CH8)</f>
        <v>#DIV/0!</v>
      </c>
      <c r="EZ8" s="215" t="e">
        <f t="shared" ref="EZ8:EZ45" si="32">+AVERAGE(DM8:DR8)</f>
        <v>#DIV/0!</v>
      </c>
      <c r="FA8" s="216" t="e">
        <f t="shared" ref="FA8:FA44" si="33">+AVERAGE(CI8:CM8)</f>
        <v>#DIV/0!</v>
      </c>
      <c r="FB8" s="215" t="e">
        <f t="shared" ref="FB8:FB45" si="34">+AVERAGE(DS8:DW8)</f>
        <v>#DIV/0!</v>
      </c>
      <c r="FC8" s="216" t="e">
        <f t="shared" ref="FC8:FC44" si="35">+AVERAGE(CN8:CT8)</f>
        <v>#DIV/0!</v>
      </c>
      <c r="FD8" s="217" t="e">
        <f t="shared" ref="FD8:FD45" si="36">+AVERAGE(DX8:ED8)</f>
        <v>#DIV/0!</v>
      </c>
      <c r="FE8" s="215" t="e">
        <f t="shared" ref="FE8:FE44" si="37">+AVERAGE(CU8:CV8)</f>
        <v>#DIV/0!</v>
      </c>
      <c r="FF8" s="217" t="e">
        <f t="shared" ref="FF8:FF45" si="38">+AVERAGE(EE8:EF8)</f>
        <v>#DIV/0!</v>
      </c>
      <c r="FG8" s="215" t="e">
        <f t="shared" ref="FG8:FG44" si="39">+AVERAGE(CW8:DD8)</f>
        <v>#DIV/0!</v>
      </c>
      <c r="FH8" s="218" t="e">
        <f t="shared" ref="FH8:FH45" si="40">+AVERAGE(EG8:EN8)</f>
        <v>#DIV/0!</v>
      </c>
      <c r="FI8" s="27"/>
    </row>
    <row r="9" spans="2:165" s="1" customFormat="1" ht="30" customHeight="1">
      <c r="B9" s="147">
        <v>3</v>
      </c>
      <c r="C9" s="358">
        <v>44105</v>
      </c>
      <c r="D9" s="360" t="s">
        <v>263</v>
      </c>
      <c r="E9" s="358"/>
      <c r="F9" s="148" t="s">
        <v>377</v>
      </c>
      <c r="G9" s="148" t="s">
        <v>34</v>
      </c>
      <c r="H9" s="158" t="s">
        <v>324</v>
      </c>
      <c r="I9" s="135" t="s">
        <v>108</v>
      </c>
      <c r="J9" s="119" t="s">
        <v>152</v>
      </c>
      <c r="K9" s="149"/>
      <c r="L9" s="150"/>
      <c r="M9" s="149"/>
      <c r="N9" s="151">
        <v>4</v>
      </c>
      <c r="O9" s="152">
        <v>4</v>
      </c>
      <c r="P9" s="152">
        <v>2</v>
      </c>
      <c r="Q9" s="153" t="s">
        <v>34</v>
      </c>
      <c r="R9" s="153" t="s">
        <v>35</v>
      </c>
      <c r="S9" s="154" t="s">
        <v>34</v>
      </c>
      <c r="T9" s="151">
        <v>4</v>
      </c>
      <c r="U9" s="153" t="s">
        <v>35</v>
      </c>
      <c r="V9" s="152">
        <v>3</v>
      </c>
      <c r="W9" s="152">
        <v>3</v>
      </c>
      <c r="X9" s="155">
        <v>2</v>
      </c>
      <c r="Y9" s="151">
        <v>5</v>
      </c>
      <c r="Z9" s="152">
        <v>5</v>
      </c>
      <c r="AA9" s="152">
        <v>5</v>
      </c>
      <c r="AB9" s="153" t="s">
        <v>35</v>
      </c>
      <c r="AC9" s="152">
        <v>4</v>
      </c>
      <c r="AD9" s="152">
        <v>2</v>
      </c>
      <c r="AE9" s="155">
        <v>2</v>
      </c>
      <c r="AF9" s="151">
        <v>1</v>
      </c>
      <c r="AG9" s="155">
        <v>1</v>
      </c>
      <c r="AH9" s="151">
        <v>5</v>
      </c>
      <c r="AI9" s="152">
        <v>2</v>
      </c>
      <c r="AJ9" s="152">
        <v>2</v>
      </c>
      <c r="AK9" s="153" t="s">
        <v>35</v>
      </c>
      <c r="AL9" s="153" t="s">
        <v>34</v>
      </c>
      <c r="AM9" s="153" t="s">
        <v>35</v>
      </c>
      <c r="AN9" s="152">
        <v>3</v>
      </c>
      <c r="AO9" s="154" t="s">
        <v>35</v>
      </c>
      <c r="AP9" s="79"/>
      <c r="AQ9" s="104"/>
      <c r="AR9" s="315" t="s">
        <v>63</v>
      </c>
      <c r="AS9" s="163" t="e">
        <f t="shared" si="0"/>
        <v>#DIV/0!</v>
      </c>
      <c r="AT9" s="163" t="e">
        <f t="shared" si="0"/>
        <v>#DIV/0!</v>
      </c>
      <c r="AU9" s="163" t="e">
        <f t="shared" si="0"/>
        <v>#DIV/0!</v>
      </c>
      <c r="AV9" s="163" t="e">
        <f t="shared" si="0"/>
        <v>#DIV/0!</v>
      </c>
      <c r="AW9" s="163" t="e">
        <f t="shared" si="0"/>
        <v>#DIV/0!</v>
      </c>
      <c r="AX9" s="164" t="e">
        <f t="shared" si="0"/>
        <v>#DIV/0!</v>
      </c>
      <c r="AY9" s="165" t="e">
        <f t="shared" si="0"/>
        <v>#DIV/0!</v>
      </c>
      <c r="AZ9" s="163" t="e">
        <f t="shared" si="0"/>
        <v>#DIV/0!</v>
      </c>
      <c r="BA9" s="163" t="e">
        <f t="shared" si="0"/>
        <v>#DIV/0!</v>
      </c>
      <c r="BB9" s="163" t="e">
        <f t="shared" si="0"/>
        <v>#DIV/0!</v>
      </c>
      <c r="BC9" s="164" t="e">
        <f t="shared" si="1"/>
        <v>#DIV/0!</v>
      </c>
      <c r="BD9" s="165" t="e">
        <f t="shared" si="1"/>
        <v>#DIV/0!</v>
      </c>
      <c r="BE9" s="163" t="e">
        <f t="shared" si="1"/>
        <v>#DIV/0!</v>
      </c>
      <c r="BF9" s="163" t="e">
        <f t="shared" si="1"/>
        <v>#DIV/0!</v>
      </c>
      <c r="BG9" s="163" t="e">
        <f t="shared" si="1"/>
        <v>#DIV/0!</v>
      </c>
      <c r="BH9" s="163" t="e">
        <f t="shared" si="1"/>
        <v>#DIV/0!</v>
      </c>
      <c r="BI9" s="163" t="e">
        <f t="shared" si="1"/>
        <v>#DIV/0!</v>
      </c>
      <c r="BJ9" s="164" t="e">
        <f t="shared" si="1"/>
        <v>#DIV/0!</v>
      </c>
      <c r="BK9" s="165" t="e">
        <f t="shared" si="1"/>
        <v>#DIV/0!</v>
      </c>
      <c r="BL9" s="163" t="e">
        <f t="shared" si="1"/>
        <v>#DIV/0!</v>
      </c>
      <c r="BM9" s="165" t="e">
        <f t="shared" si="2"/>
        <v>#DIV/0!</v>
      </c>
      <c r="BN9" s="163" t="e">
        <f t="shared" si="2"/>
        <v>#DIV/0!</v>
      </c>
      <c r="BO9" s="163" t="e">
        <f t="shared" si="2"/>
        <v>#DIV/0!</v>
      </c>
      <c r="BP9" s="163" t="e">
        <f t="shared" si="2"/>
        <v>#DIV/0!</v>
      </c>
      <c r="BQ9" s="163" t="e">
        <f t="shared" si="2"/>
        <v>#DIV/0!</v>
      </c>
      <c r="BR9" s="163" t="e">
        <f t="shared" si="2"/>
        <v>#DIV/0!</v>
      </c>
      <c r="BS9" s="163" t="e">
        <f t="shared" si="2"/>
        <v>#DIV/0!</v>
      </c>
      <c r="BT9" s="164" t="e">
        <f t="shared" si="2"/>
        <v>#DIV/0!</v>
      </c>
      <c r="BU9" s="165" t="e">
        <f t="shared" si="11"/>
        <v>#DIV/0!</v>
      </c>
      <c r="BV9" s="163" t="e">
        <f t="shared" si="12"/>
        <v>#DIV/0!</v>
      </c>
      <c r="BW9" s="163" t="e">
        <f t="shared" si="13"/>
        <v>#DIV/0!</v>
      </c>
      <c r="BX9" s="163" t="e">
        <f t="shared" si="14"/>
        <v>#DIV/0!</v>
      </c>
      <c r="BY9" s="163" t="e">
        <f t="shared" si="15"/>
        <v>#DIV/0!</v>
      </c>
      <c r="BZ9" s="163" t="e">
        <f t="shared" si="16"/>
        <v>#DIV/0!</v>
      </c>
      <c r="CA9" s="168">
        <f>+COUNTIF($K$7:$K$112,AR9)</f>
        <v>0</v>
      </c>
      <c r="CB9" s="79"/>
      <c r="CC9" s="197" t="e">
        <f t="shared" si="3"/>
        <v>#DIV/0!</v>
      </c>
      <c r="CD9" s="198" t="e">
        <f t="shared" si="3"/>
        <v>#DIV/0!</v>
      </c>
      <c r="CE9" s="198" t="e">
        <f t="shared" si="3"/>
        <v>#DIV/0!</v>
      </c>
      <c r="CF9" s="198" t="e">
        <f t="shared" si="3"/>
        <v>#DIV/0!</v>
      </c>
      <c r="CG9" s="198" t="e">
        <f t="shared" si="3"/>
        <v>#DIV/0!</v>
      </c>
      <c r="CH9" s="198" t="e">
        <f t="shared" si="3"/>
        <v>#DIV/0!</v>
      </c>
      <c r="CI9" s="199" t="e">
        <f t="shared" si="3"/>
        <v>#DIV/0!</v>
      </c>
      <c r="CJ9" s="198" t="e">
        <f t="shared" si="3"/>
        <v>#DIV/0!</v>
      </c>
      <c r="CK9" s="198" t="e">
        <f t="shared" si="3"/>
        <v>#DIV/0!</v>
      </c>
      <c r="CL9" s="198" t="e">
        <f t="shared" si="3"/>
        <v>#DIV/0!</v>
      </c>
      <c r="CM9" s="200" t="e">
        <f t="shared" si="4"/>
        <v>#DIV/0!</v>
      </c>
      <c r="CN9" s="198" t="e">
        <f t="shared" si="4"/>
        <v>#DIV/0!</v>
      </c>
      <c r="CO9" s="198" t="e">
        <f t="shared" si="4"/>
        <v>#DIV/0!</v>
      </c>
      <c r="CP9" s="198" t="e">
        <f t="shared" si="4"/>
        <v>#DIV/0!</v>
      </c>
      <c r="CQ9" s="198" t="e">
        <f t="shared" si="4"/>
        <v>#DIV/0!</v>
      </c>
      <c r="CR9" s="198" t="e">
        <f t="shared" si="4"/>
        <v>#DIV/0!</v>
      </c>
      <c r="CS9" s="198" t="e">
        <f t="shared" si="4"/>
        <v>#DIV/0!</v>
      </c>
      <c r="CT9" s="198" t="e">
        <f t="shared" si="4"/>
        <v>#DIV/0!</v>
      </c>
      <c r="CU9" s="199" t="e">
        <f t="shared" si="4"/>
        <v>#DIV/0!</v>
      </c>
      <c r="CV9" s="200" t="e">
        <f t="shared" si="4"/>
        <v>#DIV/0!</v>
      </c>
      <c r="CW9" s="198" t="e">
        <f t="shared" si="5"/>
        <v>#DIV/0!</v>
      </c>
      <c r="CX9" s="198" t="e">
        <f t="shared" si="5"/>
        <v>#DIV/0!</v>
      </c>
      <c r="CY9" s="198" t="e">
        <f t="shared" si="5"/>
        <v>#DIV/0!</v>
      </c>
      <c r="CZ9" s="198" t="e">
        <f t="shared" si="5"/>
        <v>#DIV/0!</v>
      </c>
      <c r="DA9" s="198" t="e">
        <f t="shared" si="5"/>
        <v>#DIV/0!</v>
      </c>
      <c r="DB9" s="198" t="e">
        <f t="shared" si="5"/>
        <v>#DIV/0!</v>
      </c>
      <c r="DC9" s="198" t="e">
        <f t="shared" si="5"/>
        <v>#DIV/0!</v>
      </c>
      <c r="DD9" s="201" t="e">
        <f t="shared" si="5"/>
        <v>#DIV/0!</v>
      </c>
      <c r="DE9" s="197" t="e">
        <f t="shared" si="17"/>
        <v>#DIV/0!</v>
      </c>
      <c r="DF9" s="198" t="e">
        <f t="shared" si="18"/>
        <v>#DIV/0!</v>
      </c>
      <c r="DG9" s="198" t="e">
        <f t="shared" si="19"/>
        <v>#DIV/0!</v>
      </c>
      <c r="DH9" s="198" t="e">
        <f t="shared" si="20"/>
        <v>#DIV/0!</v>
      </c>
      <c r="DI9" s="201" t="e">
        <f t="shared" si="21"/>
        <v>#DIV/0!</v>
      </c>
      <c r="DJ9" s="202" t="e">
        <f t="shared" si="22"/>
        <v>#DIV/0!</v>
      </c>
      <c r="DK9" s="203">
        <f t="shared" si="6"/>
        <v>0</v>
      </c>
      <c r="DL9" s="107"/>
      <c r="DM9" s="197" t="e">
        <f t="shared" si="7"/>
        <v>#DIV/0!</v>
      </c>
      <c r="DN9" s="198" t="e">
        <f t="shared" si="7"/>
        <v>#DIV/0!</v>
      </c>
      <c r="DO9" s="198" t="e">
        <f t="shared" si="7"/>
        <v>#DIV/0!</v>
      </c>
      <c r="DP9" s="198" t="e">
        <f t="shared" si="7"/>
        <v>#DIV/0!</v>
      </c>
      <c r="DQ9" s="198" t="e">
        <f t="shared" si="7"/>
        <v>#DIV/0!</v>
      </c>
      <c r="DR9" s="198" t="e">
        <f t="shared" si="7"/>
        <v>#DIV/0!</v>
      </c>
      <c r="DS9" s="199" t="e">
        <f t="shared" si="7"/>
        <v>#DIV/0!</v>
      </c>
      <c r="DT9" s="198" t="e">
        <f t="shared" si="7"/>
        <v>#DIV/0!</v>
      </c>
      <c r="DU9" s="198" t="e">
        <f t="shared" si="7"/>
        <v>#DIV/0!</v>
      </c>
      <c r="DV9" s="198" t="e">
        <f t="shared" si="7"/>
        <v>#DIV/0!</v>
      </c>
      <c r="DW9" s="200" t="e">
        <f t="shared" si="8"/>
        <v>#DIV/0!</v>
      </c>
      <c r="DX9" s="198" t="e">
        <f t="shared" si="8"/>
        <v>#DIV/0!</v>
      </c>
      <c r="DY9" s="198" t="e">
        <f t="shared" si="8"/>
        <v>#DIV/0!</v>
      </c>
      <c r="DZ9" s="198" t="e">
        <f t="shared" si="8"/>
        <v>#DIV/0!</v>
      </c>
      <c r="EA9" s="198" t="e">
        <f t="shared" si="8"/>
        <v>#DIV/0!</v>
      </c>
      <c r="EB9" s="198" t="e">
        <f t="shared" si="8"/>
        <v>#DIV/0!</v>
      </c>
      <c r="EC9" s="198" t="e">
        <f t="shared" si="8"/>
        <v>#DIV/0!</v>
      </c>
      <c r="ED9" s="198" t="e">
        <f t="shared" si="8"/>
        <v>#DIV/0!</v>
      </c>
      <c r="EE9" s="199" t="e">
        <f t="shared" si="8"/>
        <v>#DIV/0!</v>
      </c>
      <c r="EF9" s="200" t="e">
        <f t="shared" si="8"/>
        <v>#DIV/0!</v>
      </c>
      <c r="EG9" s="198" t="e">
        <f t="shared" si="9"/>
        <v>#DIV/0!</v>
      </c>
      <c r="EH9" s="198" t="e">
        <f t="shared" si="9"/>
        <v>#DIV/0!</v>
      </c>
      <c r="EI9" s="198" t="e">
        <f t="shared" si="9"/>
        <v>#DIV/0!</v>
      </c>
      <c r="EJ9" s="198" t="e">
        <f t="shared" si="9"/>
        <v>#DIV/0!</v>
      </c>
      <c r="EK9" s="198" t="e">
        <f t="shared" si="9"/>
        <v>#DIV/0!</v>
      </c>
      <c r="EL9" s="198" t="e">
        <f t="shared" si="9"/>
        <v>#DIV/0!</v>
      </c>
      <c r="EM9" s="198" t="e">
        <f t="shared" si="9"/>
        <v>#DIV/0!</v>
      </c>
      <c r="EN9" s="201" t="e">
        <f t="shared" si="9"/>
        <v>#DIV/0!</v>
      </c>
      <c r="EO9" s="197" t="e">
        <f t="shared" si="23"/>
        <v>#DIV/0!</v>
      </c>
      <c r="EP9" s="198" t="e">
        <f t="shared" si="24"/>
        <v>#DIV/0!</v>
      </c>
      <c r="EQ9" s="198" t="e">
        <f t="shared" si="25"/>
        <v>#DIV/0!</v>
      </c>
      <c r="ER9" s="198" t="e">
        <f t="shared" si="26"/>
        <v>#DIV/0!</v>
      </c>
      <c r="ES9" s="201" t="e">
        <f t="shared" si="27"/>
        <v>#DIV/0!</v>
      </c>
      <c r="ET9" s="202" t="e">
        <f t="shared" si="28"/>
        <v>#DIV/0!</v>
      </c>
      <c r="EU9" s="203">
        <f t="shared" si="10"/>
        <v>0</v>
      </c>
      <c r="EV9" s="78"/>
      <c r="EW9" s="213" t="e">
        <f t="shared" si="29"/>
        <v>#DIV/0!</v>
      </c>
      <c r="EX9" s="214" t="e">
        <f t="shared" si="30"/>
        <v>#DIV/0!</v>
      </c>
      <c r="EY9" s="215" t="e">
        <f t="shared" si="31"/>
        <v>#DIV/0!</v>
      </c>
      <c r="EZ9" s="215" t="e">
        <f t="shared" si="32"/>
        <v>#DIV/0!</v>
      </c>
      <c r="FA9" s="216" t="e">
        <f t="shared" si="33"/>
        <v>#DIV/0!</v>
      </c>
      <c r="FB9" s="215" t="e">
        <f t="shared" si="34"/>
        <v>#DIV/0!</v>
      </c>
      <c r="FC9" s="216" t="e">
        <f t="shared" si="35"/>
        <v>#DIV/0!</v>
      </c>
      <c r="FD9" s="217" t="e">
        <f t="shared" si="36"/>
        <v>#DIV/0!</v>
      </c>
      <c r="FE9" s="215" t="e">
        <f t="shared" si="37"/>
        <v>#DIV/0!</v>
      </c>
      <c r="FF9" s="217" t="e">
        <f t="shared" si="38"/>
        <v>#DIV/0!</v>
      </c>
      <c r="FG9" s="215" t="e">
        <f t="shared" si="39"/>
        <v>#DIV/0!</v>
      </c>
      <c r="FH9" s="218" t="e">
        <f t="shared" si="40"/>
        <v>#DIV/0!</v>
      </c>
      <c r="FI9" s="27"/>
    </row>
    <row r="10" spans="2:165" s="1" customFormat="1" ht="30" customHeight="1">
      <c r="B10" s="147">
        <v>5</v>
      </c>
      <c r="C10" s="358">
        <v>44105</v>
      </c>
      <c r="D10" s="360" t="s">
        <v>263</v>
      </c>
      <c r="E10" s="358"/>
      <c r="F10" s="148" t="s">
        <v>142</v>
      </c>
      <c r="G10" s="148" t="s">
        <v>35</v>
      </c>
      <c r="H10" s="158" t="s">
        <v>16</v>
      </c>
      <c r="I10" s="156" t="s">
        <v>109</v>
      </c>
      <c r="J10" s="119" t="s">
        <v>152</v>
      </c>
      <c r="K10" s="149"/>
      <c r="L10" s="150"/>
      <c r="M10" s="149"/>
      <c r="N10" s="151">
        <v>5</v>
      </c>
      <c r="O10" s="152">
        <v>5</v>
      </c>
      <c r="P10" s="152">
        <v>5</v>
      </c>
      <c r="Q10" s="153" t="s">
        <v>35</v>
      </c>
      <c r="R10" s="153" t="s">
        <v>35</v>
      </c>
      <c r="S10" s="154" t="s">
        <v>35</v>
      </c>
      <c r="T10" s="151"/>
      <c r="U10" s="153" t="s">
        <v>201</v>
      </c>
      <c r="V10" s="152">
        <v>5</v>
      </c>
      <c r="W10" s="152">
        <v>5</v>
      </c>
      <c r="X10" s="155">
        <v>5</v>
      </c>
      <c r="Y10" s="151">
        <v>5</v>
      </c>
      <c r="Z10" s="152">
        <v>5</v>
      </c>
      <c r="AA10" s="152">
        <v>5</v>
      </c>
      <c r="AB10" s="153" t="s">
        <v>35</v>
      </c>
      <c r="AC10" s="152">
        <v>5</v>
      </c>
      <c r="AD10" s="152">
        <v>5</v>
      </c>
      <c r="AE10" s="155">
        <v>5</v>
      </c>
      <c r="AF10" s="151">
        <v>5</v>
      </c>
      <c r="AG10" s="155">
        <v>5</v>
      </c>
      <c r="AH10" s="151">
        <v>5</v>
      </c>
      <c r="AI10" s="152">
        <v>5</v>
      </c>
      <c r="AJ10" s="152">
        <v>5</v>
      </c>
      <c r="AK10" s="153" t="s">
        <v>35</v>
      </c>
      <c r="AL10" s="153" t="s">
        <v>201</v>
      </c>
      <c r="AM10" s="153" t="s">
        <v>35</v>
      </c>
      <c r="AN10" s="152">
        <v>5</v>
      </c>
      <c r="AO10" s="154" t="s">
        <v>35</v>
      </c>
      <c r="AP10" s="79"/>
      <c r="AQ10" s="104"/>
      <c r="AR10" s="315" t="s">
        <v>58</v>
      </c>
      <c r="AS10" s="163" t="e">
        <f>+AVERAGEIF($K$7:$K$112,$AR10,N$7:N$112)</f>
        <v>#DIV/0!</v>
      </c>
      <c r="AT10" s="163" t="e">
        <f>+AVERAGEIF($K$7:$K$112,$AR10,O$7:O$112)</f>
        <v>#DIV/0!</v>
      </c>
      <c r="AU10" s="163" t="e">
        <f>+AVERAGEIF($K$7:$K$112,$AR10,P$7:P$112)</f>
        <v>#DIV/0!</v>
      </c>
      <c r="AV10" s="163" t="e">
        <f>+AVERAGEIF($K$7:$K$112,$AR10,Q$7:Q$112)</f>
        <v>#DIV/0!</v>
      </c>
      <c r="AW10" s="163" t="e">
        <f>+AVERAGEIF($K$7:$K$112,$AR10,R$7:R$112)</f>
        <v>#DIV/0!</v>
      </c>
      <c r="AX10" s="164"/>
      <c r="AY10" s="165" t="e">
        <f>+AVERAGEIF($K$7:$K$112,$AR10,T$7:T$112)</f>
        <v>#DIV/0!</v>
      </c>
      <c r="AZ10" s="163" t="e">
        <f>+AVERAGEIF($K$7:$K$112,$AR10,U$7:U$112)</f>
        <v>#DIV/0!</v>
      </c>
      <c r="BA10" s="163" t="e">
        <f>+AVERAGEIF($K$7:$K$112,$AR10,V$7:V$112)</f>
        <v>#DIV/0!</v>
      </c>
      <c r="BB10" s="163" t="e">
        <f>+AVERAGEIF($K$7:$K$112,$AR10,W$7:W$112)</f>
        <v>#DIV/0!</v>
      </c>
      <c r="BC10" s="164" t="e">
        <f>+AVERAGEIF($K$7:$K$112,$AR10,X$7:X$112)</f>
        <v>#DIV/0!</v>
      </c>
      <c r="BD10" s="165"/>
      <c r="BE10" s="163"/>
      <c r="BF10" s="163"/>
      <c r="BG10" s="163"/>
      <c r="BH10" s="163"/>
      <c r="BI10" s="163"/>
      <c r="BJ10" s="164"/>
      <c r="BK10" s="165"/>
      <c r="BL10" s="163"/>
      <c r="BM10" s="165"/>
      <c r="BN10" s="163"/>
      <c r="BO10" s="163"/>
      <c r="BP10" s="163"/>
      <c r="BQ10" s="163"/>
      <c r="BR10" s="163"/>
      <c r="BS10" s="163"/>
      <c r="BT10" s="164"/>
      <c r="BU10" s="165" t="e">
        <f t="shared" si="11"/>
        <v>#DIV/0!</v>
      </c>
      <c r="BV10" s="163" t="e">
        <f t="shared" si="12"/>
        <v>#DIV/0!</v>
      </c>
      <c r="BW10" s="163"/>
      <c r="BX10" s="163"/>
      <c r="BY10" s="163"/>
      <c r="BZ10" s="163" t="e">
        <f t="shared" si="16"/>
        <v>#DIV/0!</v>
      </c>
      <c r="CA10" s="168">
        <f>+COUNTIF($K$7:$K$112,AR10)-1</f>
        <v>-1</v>
      </c>
      <c r="CB10" s="79"/>
      <c r="CC10" s="197"/>
      <c r="CD10" s="198"/>
      <c r="CE10" s="198"/>
      <c r="CF10" s="198"/>
      <c r="CG10" s="198"/>
      <c r="CH10" s="198"/>
      <c r="CI10" s="199"/>
      <c r="CJ10" s="198"/>
      <c r="CK10" s="198"/>
      <c r="CL10" s="198"/>
      <c r="CM10" s="200"/>
      <c r="CN10" s="198"/>
      <c r="CO10" s="198"/>
      <c r="CP10" s="198"/>
      <c r="CQ10" s="198"/>
      <c r="CR10" s="198"/>
      <c r="CS10" s="198"/>
      <c r="CT10" s="198"/>
      <c r="CU10" s="199"/>
      <c r="CV10" s="200"/>
      <c r="CW10" s="198"/>
      <c r="CX10" s="198"/>
      <c r="CY10" s="198"/>
      <c r="CZ10" s="198"/>
      <c r="DA10" s="198"/>
      <c r="DB10" s="198"/>
      <c r="DC10" s="198"/>
      <c r="DD10" s="201"/>
      <c r="DE10" s="197"/>
      <c r="DF10" s="198"/>
      <c r="DG10" s="198"/>
      <c r="DH10" s="198"/>
      <c r="DI10" s="201"/>
      <c r="DJ10" s="202"/>
      <c r="DK10" s="203">
        <f t="shared" si="6"/>
        <v>0</v>
      </c>
      <c r="DL10" s="107"/>
      <c r="DM10" s="197" t="e">
        <f>+AVERAGEIFS(N$7:N$112,$K$7:$K$112,$AR10,$M$7:$M$112,"H")</f>
        <v>#DIV/0!</v>
      </c>
      <c r="DN10" s="198" t="e">
        <f>+AVERAGEIFS(O$7:O$112,$K$7:$K$112,$AR10,$M$7:$M$112,"H")</f>
        <v>#DIV/0!</v>
      </c>
      <c r="DO10" s="198" t="e">
        <f>+AVERAGEIFS(P$7:P$112,$K$7:$K$112,$AR10,$M$7:$M$112,"H")</f>
        <v>#DIV/0!</v>
      </c>
      <c r="DP10" s="198" t="e">
        <f>+AVERAGEIFS(Q$7:Q$112,$K$7:$K$112,$AR10,$M$7:$M$112,"H")</f>
        <v>#DIV/0!</v>
      </c>
      <c r="DQ10" s="198" t="e">
        <f>+AVERAGEIFS(R$7:R$112,$K$7:$K$112,$AR10,$M$7:$M$112,"H")</f>
        <v>#DIV/0!</v>
      </c>
      <c r="DR10" s="198"/>
      <c r="DS10" s="199" t="e">
        <f>+AVERAGEIFS(T$7:T$112,$K$7:$K$112,$AR10,$M$7:$M$112,"H")</f>
        <v>#DIV/0!</v>
      </c>
      <c r="DT10" s="198" t="e">
        <f>+AVERAGEIFS(U$7:U$112,$K$7:$K$112,$AR10,$M$7:$M$112,"H")</f>
        <v>#DIV/0!</v>
      </c>
      <c r="DU10" s="198" t="e">
        <f>+AVERAGEIFS(V$7:V$112,$K$7:$K$112,$AR10,$M$7:$M$112,"H")</f>
        <v>#DIV/0!</v>
      </c>
      <c r="DV10" s="198" t="e">
        <f>+AVERAGEIFS(W$7:W$112,$K$7:$K$112,$AR10,$M$7:$M$112,"H")</f>
        <v>#DIV/0!</v>
      </c>
      <c r="DW10" s="200" t="e">
        <f>+AVERAGEIFS(X$7:X$112,$K$7:$K$112,$AR10,$M$7:$M$112,"H")</f>
        <v>#DIV/0!</v>
      </c>
      <c r="DX10" s="198"/>
      <c r="DY10" s="198"/>
      <c r="DZ10" s="198"/>
      <c r="EA10" s="198"/>
      <c r="EB10" s="198"/>
      <c r="EC10" s="198"/>
      <c r="ED10" s="198"/>
      <c r="EE10" s="199"/>
      <c r="EF10" s="200"/>
      <c r="EG10" s="198"/>
      <c r="EH10" s="198"/>
      <c r="EI10" s="198"/>
      <c r="EJ10" s="198"/>
      <c r="EK10" s="198"/>
      <c r="EL10" s="198"/>
      <c r="EM10" s="198"/>
      <c r="EN10" s="201"/>
      <c r="EO10" s="197" t="e">
        <f t="shared" si="23"/>
        <v>#DIV/0!</v>
      </c>
      <c r="EP10" s="198" t="e">
        <f t="shared" si="24"/>
        <v>#DIV/0!</v>
      </c>
      <c r="EQ10" s="198"/>
      <c r="ER10" s="198"/>
      <c r="ES10" s="201"/>
      <c r="ET10" s="202"/>
      <c r="EU10" s="203">
        <f t="shared" si="10"/>
        <v>0</v>
      </c>
      <c r="EV10" s="78"/>
      <c r="EW10" s="213"/>
      <c r="EX10" s="214"/>
      <c r="EY10" s="215"/>
      <c r="EZ10" s="215"/>
      <c r="FA10" s="216"/>
      <c r="FB10" s="215"/>
      <c r="FC10" s="216"/>
      <c r="FD10" s="217"/>
      <c r="FE10" s="215"/>
      <c r="FF10" s="217"/>
      <c r="FG10" s="215"/>
      <c r="FH10" s="218"/>
      <c r="FI10" s="27"/>
    </row>
    <row r="11" spans="2:165" s="1" customFormat="1" ht="30" customHeight="1">
      <c r="B11" s="147">
        <v>6</v>
      </c>
      <c r="C11" s="358">
        <v>44105</v>
      </c>
      <c r="D11" s="360" t="s">
        <v>263</v>
      </c>
      <c r="E11" s="358"/>
      <c r="F11" s="148" t="s">
        <v>142</v>
      </c>
      <c r="G11" s="148" t="s">
        <v>35</v>
      </c>
      <c r="H11" s="158" t="s">
        <v>16</v>
      </c>
      <c r="I11" s="156" t="s">
        <v>109</v>
      </c>
      <c r="J11" s="119" t="s">
        <v>152</v>
      </c>
      <c r="K11" s="149"/>
      <c r="L11" s="150"/>
      <c r="M11" s="149"/>
      <c r="N11" s="151">
        <v>4</v>
      </c>
      <c r="O11" s="152">
        <v>1</v>
      </c>
      <c r="P11" s="152">
        <v>5</v>
      </c>
      <c r="Q11" s="153" t="s">
        <v>35</v>
      </c>
      <c r="R11" s="153" t="s">
        <v>35</v>
      </c>
      <c r="S11" s="154" t="s">
        <v>34</v>
      </c>
      <c r="T11" s="151">
        <v>4</v>
      </c>
      <c r="U11" s="153" t="s">
        <v>34</v>
      </c>
      <c r="V11" s="152">
        <v>1</v>
      </c>
      <c r="W11" s="152">
        <v>1</v>
      </c>
      <c r="X11" s="155">
        <v>4</v>
      </c>
      <c r="Y11" s="151">
        <v>5</v>
      </c>
      <c r="Z11" s="152">
        <v>5</v>
      </c>
      <c r="AA11" s="152"/>
      <c r="AB11" s="153" t="s">
        <v>201</v>
      </c>
      <c r="AC11" s="152">
        <v>4</v>
      </c>
      <c r="AD11" s="152">
        <v>1</v>
      </c>
      <c r="AE11" s="155">
        <v>1</v>
      </c>
      <c r="AF11" s="151">
        <v>5</v>
      </c>
      <c r="AG11" s="155">
        <v>4</v>
      </c>
      <c r="AH11" s="151">
        <v>5</v>
      </c>
      <c r="AI11" s="152">
        <v>5</v>
      </c>
      <c r="AJ11" s="152"/>
      <c r="AK11" s="153" t="s">
        <v>35</v>
      </c>
      <c r="AL11" s="153" t="s">
        <v>35</v>
      </c>
      <c r="AM11" s="153" t="s">
        <v>35</v>
      </c>
      <c r="AN11" s="152">
        <v>4</v>
      </c>
      <c r="AO11" s="154" t="s">
        <v>35</v>
      </c>
      <c r="AP11" s="79"/>
      <c r="AQ11" s="104"/>
      <c r="AR11" s="315" t="s">
        <v>221</v>
      </c>
      <c r="AS11" s="163"/>
      <c r="AT11" s="163"/>
      <c r="AU11" s="163"/>
      <c r="AV11" s="163"/>
      <c r="AW11" s="163"/>
      <c r="AX11" s="164"/>
      <c r="AY11" s="165"/>
      <c r="AZ11" s="163"/>
      <c r="BA11" s="163"/>
      <c r="BB11" s="163"/>
      <c r="BC11" s="164"/>
      <c r="BD11" s="165"/>
      <c r="BE11" s="163"/>
      <c r="BF11" s="163"/>
      <c r="BG11" s="163"/>
      <c r="BH11" s="163"/>
      <c r="BI11" s="163"/>
      <c r="BJ11" s="164"/>
      <c r="BK11" s="165"/>
      <c r="BL11" s="163"/>
      <c r="BM11" s="165"/>
      <c r="BN11" s="163"/>
      <c r="BO11" s="163"/>
      <c r="BP11" s="163"/>
      <c r="BQ11" s="163"/>
      <c r="BR11" s="163"/>
      <c r="BS11" s="163"/>
      <c r="BT11" s="164"/>
      <c r="BU11" s="165"/>
      <c r="BV11" s="163"/>
      <c r="BW11" s="163"/>
      <c r="BX11" s="163"/>
      <c r="BY11" s="163"/>
      <c r="BZ11" s="163"/>
      <c r="CA11" s="168">
        <f t="shared" ref="CA11:CA45" si="41">+COUNTIF($K$7:$K$112,AR11)</f>
        <v>0</v>
      </c>
      <c r="CB11" s="79"/>
      <c r="CC11" s="197"/>
      <c r="CD11" s="198"/>
      <c r="CE11" s="198"/>
      <c r="CF11" s="198"/>
      <c r="CG11" s="198"/>
      <c r="CH11" s="198"/>
      <c r="CI11" s="199"/>
      <c r="CJ11" s="198"/>
      <c r="CK11" s="198"/>
      <c r="CL11" s="198"/>
      <c r="CM11" s="200"/>
      <c r="CN11" s="198"/>
      <c r="CO11" s="198"/>
      <c r="CP11" s="198"/>
      <c r="CQ11" s="198"/>
      <c r="CR11" s="198"/>
      <c r="CS11" s="198"/>
      <c r="CT11" s="198"/>
      <c r="CU11" s="199"/>
      <c r="CV11" s="200"/>
      <c r="CW11" s="198"/>
      <c r="CX11" s="198"/>
      <c r="CY11" s="198"/>
      <c r="CZ11" s="198"/>
      <c r="DA11" s="198"/>
      <c r="DB11" s="198"/>
      <c r="DC11" s="198"/>
      <c r="DD11" s="201"/>
      <c r="DE11" s="197"/>
      <c r="DF11" s="198"/>
      <c r="DG11" s="198"/>
      <c r="DH11" s="198"/>
      <c r="DI11" s="201"/>
      <c r="DJ11" s="202"/>
      <c r="DK11" s="203">
        <f t="shared" si="6"/>
        <v>0</v>
      </c>
      <c r="DL11" s="107"/>
      <c r="DM11" s="197"/>
      <c r="DN11" s="198"/>
      <c r="DO11" s="198"/>
      <c r="DP11" s="198"/>
      <c r="DQ11" s="198"/>
      <c r="DR11" s="198"/>
      <c r="DS11" s="199"/>
      <c r="DT11" s="198"/>
      <c r="DU11" s="198"/>
      <c r="DV11" s="198"/>
      <c r="DW11" s="200"/>
      <c r="DX11" s="198"/>
      <c r="DY11" s="198"/>
      <c r="DZ11" s="198"/>
      <c r="EA11" s="198"/>
      <c r="EB11" s="198"/>
      <c r="EC11" s="198"/>
      <c r="ED11" s="198"/>
      <c r="EE11" s="199"/>
      <c r="EF11" s="200"/>
      <c r="EG11" s="198"/>
      <c r="EH11" s="198"/>
      <c r="EI11" s="198"/>
      <c r="EJ11" s="198"/>
      <c r="EK11" s="198"/>
      <c r="EL11" s="198"/>
      <c r="EM11" s="198"/>
      <c r="EN11" s="201"/>
      <c r="EO11" s="197"/>
      <c r="EP11" s="198"/>
      <c r="EQ11" s="198"/>
      <c r="ER11" s="198"/>
      <c r="ES11" s="201"/>
      <c r="ET11" s="202"/>
      <c r="EU11" s="203">
        <f t="shared" si="10"/>
        <v>0</v>
      </c>
      <c r="EV11" s="78"/>
      <c r="EW11" s="213"/>
      <c r="EX11" s="214"/>
      <c r="EY11" s="215"/>
      <c r="EZ11" s="215"/>
      <c r="FA11" s="216"/>
      <c r="FB11" s="215"/>
      <c r="FC11" s="216"/>
      <c r="FD11" s="217"/>
      <c r="FE11" s="215"/>
      <c r="FF11" s="217"/>
      <c r="FG11" s="215"/>
      <c r="FH11" s="218"/>
      <c r="FI11" s="27"/>
    </row>
    <row r="12" spans="2:165" s="1" customFormat="1" ht="30" customHeight="1">
      <c r="B12" s="147">
        <v>7</v>
      </c>
      <c r="C12" s="358">
        <v>44105</v>
      </c>
      <c r="D12" s="360" t="s">
        <v>263</v>
      </c>
      <c r="E12" s="358"/>
      <c r="F12" s="148" t="s">
        <v>142</v>
      </c>
      <c r="G12" s="148" t="s">
        <v>34</v>
      </c>
      <c r="H12" s="158" t="s">
        <v>16</v>
      </c>
      <c r="I12" s="156" t="s">
        <v>109</v>
      </c>
      <c r="J12" s="119" t="s">
        <v>151</v>
      </c>
      <c r="K12" s="149"/>
      <c r="L12" s="150"/>
      <c r="M12" s="149"/>
      <c r="N12" s="151">
        <v>4</v>
      </c>
      <c r="O12" s="152">
        <v>3</v>
      </c>
      <c r="P12" s="152">
        <v>3</v>
      </c>
      <c r="Q12" s="153" t="s">
        <v>34</v>
      </c>
      <c r="R12" s="153" t="s">
        <v>201</v>
      </c>
      <c r="S12" s="154" t="s">
        <v>201</v>
      </c>
      <c r="T12" s="151">
        <v>4</v>
      </c>
      <c r="U12" s="153" t="s">
        <v>34</v>
      </c>
      <c r="V12" s="152">
        <v>4</v>
      </c>
      <c r="W12" s="152">
        <v>4</v>
      </c>
      <c r="X12" s="155">
        <v>5</v>
      </c>
      <c r="Y12" s="151">
        <v>5</v>
      </c>
      <c r="Z12" s="152">
        <v>5</v>
      </c>
      <c r="AA12" s="152"/>
      <c r="AB12" s="153" t="s">
        <v>35</v>
      </c>
      <c r="AC12" s="152">
        <v>4</v>
      </c>
      <c r="AD12" s="152">
        <v>4</v>
      </c>
      <c r="AE12" s="155"/>
      <c r="AF12" s="151">
        <v>5</v>
      </c>
      <c r="AG12" s="155">
        <v>5</v>
      </c>
      <c r="AH12" s="151">
        <v>5</v>
      </c>
      <c r="AI12" s="152">
        <v>5</v>
      </c>
      <c r="AJ12" s="152">
        <v>4</v>
      </c>
      <c r="AK12" s="153" t="s">
        <v>34</v>
      </c>
      <c r="AL12" s="153" t="s">
        <v>34</v>
      </c>
      <c r="AM12" s="153" t="s">
        <v>201</v>
      </c>
      <c r="AN12" s="152">
        <v>5</v>
      </c>
      <c r="AO12" s="154" t="s">
        <v>35</v>
      </c>
      <c r="AP12" s="79"/>
      <c r="AQ12" s="104"/>
      <c r="AR12" s="315" t="s">
        <v>45</v>
      </c>
      <c r="AS12" s="163" t="e">
        <f t="shared" ref="AS12:BB13" si="42">+AVERAGEIF($K$7:$K$112,$AR12,N$7:N$112)</f>
        <v>#DIV/0!</v>
      </c>
      <c r="AT12" s="163" t="e">
        <f t="shared" si="42"/>
        <v>#DIV/0!</v>
      </c>
      <c r="AU12" s="163" t="e">
        <f t="shared" si="42"/>
        <v>#DIV/0!</v>
      </c>
      <c r="AV12" s="163" t="e">
        <f t="shared" si="42"/>
        <v>#DIV/0!</v>
      </c>
      <c r="AW12" s="163" t="e">
        <f t="shared" si="42"/>
        <v>#DIV/0!</v>
      </c>
      <c r="AX12" s="164" t="e">
        <f t="shared" si="42"/>
        <v>#DIV/0!</v>
      </c>
      <c r="AY12" s="165" t="e">
        <f t="shared" si="42"/>
        <v>#DIV/0!</v>
      </c>
      <c r="AZ12" s="163" t="e">
        <f t="shared" si="42"/>
        <v>#DIV/0!</v>
      </c>
      <c r="BA12" s="163" t="e">
        <f t="shared" si="42"/>
        <v>#DIV/0!</v>
      </c>
      <c r="BB12" s="163" t="e">
        <f t="shared" si="42"/>
        <v>#DIV/0!</v>
      </c>
      <c r="BC12" s="164" t="e">
        <f t="shared" ref="BC12:BL13" si="43">+AVERAGEIF($K$7:$K$112,$AR12,X$7:X$112)</f>
        <v>#DIV/0!</v>
      </c>
      <c r="BD12" s="165" t="e">
        <f t="shared" si="43"/>
        <v>#DIV/0!</v>
      </c>
      <c r="BE12" s="163" t="e">
        <f t="shared" si="43"/>
        <v>#DIV/0!</v>
      </c>
      <c r="BF12" s="163" t="e">
        <f t="shared" si="43"/>
        <v>#DIV/0!</v>
      </c>
      <c r="BG12" s="163" t="e">
        <f t="shared" si="43"/>
        <v>#DIV/0!</v>
      </c>
      <c r="BH12" s="163" t="e">
        <f t="shared" si="43"/>
        <v>#DIV/0!</v>
      </c>
      <c r="BI12" s="163" t="e">
        <f t="shared" si="43"/>
        <v>#DIV/0!</v>
      </c>
      <c r="BJ12" s="164" t="e">
        <f t="shared" si="43"/>
        <v>#DIV/0!</v>
      </c>
      <c r="BK12" s="165" t="e">
        <f t="shared" si="43"/>
        <v>#DIV/0!</v>
      </c>
      <c r="BL12" s="163" t="e">
        <f t="shared" si="43"/>
        <v>#DIV/0!</v>
      </c>
      <c r="BM12" s="165" t="e">
        <f t="shared" ref="BM12:BT13" si="44">+AVERAGEIF($K$7:$K$112,$AR12,AH$7:AH$112)</f>
        <v>#DIV/0!</v>
      </c>
      <c r="BN12" s="163" t="e">
        <f t="shared" si="44"/>
        <v>#DIV/0!</v>
      </c>
      <c r="BO12" s="163" t="e">
        <f t="shared" si="44"/>
        <v>#DIV/0!</v>
      </c>
      <c r="BP12" s="163" t="e">
        <f t="shared" si="44"/>
        <v>#DIV/0!</v>
      </c>
      <c r="BQ12" s="163" t="e">
        <f t="shared" si="44"/>
        <v>#DIV/0!</v>
      </c>
      <c r="BR12" s="163" t="e">
        <f t="shared" si="44"/>
        <v>#DIV/0!</v>
      </c>
      <c r="BS12" s="163" t="e">
        <f t="shared" si="44"/>
        <v>#DIV/0!</v>
      </c>
      <c r="BT12" s="164" t="e">
        <f t="shared" si="44"/>
        <v>#DIV/0!</v>
      </c>
      <c r="BU12" s="165" t="e">
        <f t="shared" si="11"/>
        <v>#DIV/0!</v>
      </c>
      <c r="BV12" s="163" t="e">
        <f t="shared" si="12"/>
        <v>#DIV/0!</v>
      </c>
      <c r="BW12" s="163" t="e">
        <f t="shared" si="13"/>
        <v>#DIV/0!</v>
      </c>
      <c r="BX12" s="163" t="e">
        <f t="shared" si="14"/>
        <v>#DIV/0!</v>
      </c>
      <c r="BY12" s="163" t="e">
        <f t="shared" si="15"/>
        <v>#DIV/0!</v>
      </c>
      <c r="BZ12" s="163" t="e">
        <f t="shared" si="16"/>
        <v>#DIV/0!</v>
      </c>
      <c r="CA12" s="168">
        <f t="shared" si="41"/>
        <v>0</v>
      </c>
      <c r="CB12" s="79"/>
      <c r="CC12" s="197" t="e">
        <f t="shared" ref="CC12:DD12" si="45">+AVERAGEIFS(N$7:N$112,$K$7:$K$112,$AR12,$M$7:$M$112,"M")</f>
        <v>#DIV/0!</v>
      </c>
      <c r="CD12" s="198" t="e">
        <f t="shared" si="45"/>
        <v>#DIV/0!</v>
      </c>
      <c r="CE12" s="198" t="e">
        <f t="shared" si="45"/>
        <v>#DIV/0!</v>
      </c>
      <c r="CF12" s="198" t="e">
        <f t="shared" si="45"/>
        <v>#DIV/0!</v>
      </c>
      <c r="CG12" s="198" t="e">
        <f t="shared" si="45"/>
        <v>#DIV/0!</v>
      </c>
      <c r="CH12" s="198" t="e">
        <f t="shared" si="45"/>
        <v>#DIV/0!</v>
      </c>
      <c r="CI12" s="199" t="e">
        <f t="shared" si="45"/>
        <v>#DIV/0!</v>
      </c>
      <c r="CJ12" s="198" t="e">
        <f t="shared" si="45"/>
        <v>#DIV/0!</v>
      </c>
      <c r="CK12" s="198" t="e">
        <f t="shared" si="45"/>
        <v>#DIV/0!</v>
      </c>
      <c r="CL12" s="198" t="e">
        <f t="shared" si="45"/>
        <v>#DIV/0!</v>
      </c>
      <c r="CM12" s="200" t="e">
        <f t="shared" si="45"/>
        <v>#DIV/0!</v>
      </c>
      <c r="CN12" s="198" t="e">
        <f t="shared" si="45"/>
        <v>#DIV/0!</v>
      </c>
      <c r="CO12" s="198" t="e">
        <f t="shared" si="45"/>
        <v>#DIV/0!</v>
      </c>
      <c r="CP12" s="198" t="e">
        <f t="shared" si="45"/>
        <v>#DIV/0!</v>
      </c>
      <c r="CQ12" s="198" t="e">
        <f t="shared" si="45"/>
        <v>#DIV/0!</v>
      </c>
      <c r="CR12" s="198" t="e">
        <f t="shared" si="45"/>
        <v>#DIV/0!</v>
      </c>
      <c r="CS12" s="198" t="e">
        <f t="shared" si="45"/>
        <v>#DIV/0!</v>
      </c>
      <c r="CT12" s="198" t="e">
        <f t="shared" si="45"/>
        <v>#DIV/0!</v>
      </c>
      <c r="CU12" s="199" t="e">
        <f t="shared" si="45"/>
        <v>#DIV/0!</v>
      </c>
      <c r="CV12" s="200" t="e">
        <f t="shared" si="45"/>
        <v>#DIV/0!</v>
      </c>
      <c r="CW12" s="198" t="e">
        <f t="shared" si="45"/>
        <v>#DIV/0!</v>
      </c>
      <c r="CX12" s="198" t="e">
        <f t="shared" si="45"/>
        <v>#DIV/0!</v>
      </c>
      <c r="CY12" s="198" t="e">
        <f t="shared" si="45"/>
        <v>#DIV/0!</v>
      </c>
      <c r="CZ12" s="198" t="e">
        <f t="shared" si="45"/>
        <v>#DIV/0!</v>
      </c>
      <c r="DA12" s="198" t="e">
        <f t="shared" si="45"/>
        <v>#DIV/0!</v>
      </c>
      <c r="DB12" s="198" t="e">
        <f t="shared" si="45"/>
        <v>#DIV/0!</v>
      </c>
      <c r="DC12" s="198" t="e">
        <f t="shared" si="45"/>
        <v>#DIV/0!</v>
      </c>
      <c r="DD12" s="201" t="e">
        <f t="shared" si="45"/>
        <v>#DIV/0!</v>
      </c>
      <c r="DE12" s="197" t="e">
        <f t="shared" si="17"/>
        <v>#DIV/0!</v>
      </c>
      <c r="DF12" s="198" t="e">
        <f t="shared" si="18"/>
        <v>#DIV/0!</v>
      </c>
      <c r="DG12" s="198" t="e">
        <f t="shared" si="19"/>
        <v>#DIV/0!</v>
      </c>
      <c r="DH12" s="198" t="e">
        <f t="shared" si="20"/>
        <v>#DIV/0!</v>
      </c>
      <c r="DI12" s="201" t="e">
        <f t="shared" si="21"/>
        <v>#DIV/0!</v>
      </c>
      <c r="DJ12" s="202" t="e">
        <f t="shared" si="22"/>
        <v>#DIV/0!</v>
      </c>
      <c r="DK12" s="203">
        <f t="shared" si="6"/>
        <v>0</v>
      </c>
      <c r="DL12" s="107"/>
      <c r="DM12" s="197" t="e">
        <f t="shared" ref="DM12:DV13" si="46">+AVERAGEIFS(N$7:N$112,$K$7:$K$112,$AR12,$M$7:$M$112,"H")</f>
        <v>#DIV/0!</v>
      </c>
      <c r="DN12" s="198" t="e">
        <f t="shared" si="46"/>
        <v>#DIV/0!</v>
      </c>
      <c r="DO12" s="198" t="e">
        <f t="shared" si="46"/>
        <v>#DIV/0!</v>
      </c>
      <c r="DP12" s="198" t="e">
        <f t="shared" si="46"/>
        <v>#DIV/0!</v>
      </c>
      <c r="DQ12" s="198" t="e">
        <f t="shared" si="46"/>
        <v>#DIV/0!</v>
      </c>
      <c r="DR12" s="198" t="e">
        <f t="shared" si="46"/>
        <v>#DIV/0!</v>
      </c>
      <c r="DS12" s="199" t="e">
        <f t="shared" si="46"/>
        <v>#DIV/0!</v>
      </c>
      <c r="DT12" s="198" t="e">
        <f t="shared" si="46"/>
        <v>#DIV/0!</v>
      </c>
      <c r="DU12" s="198" t="e">
        <f t="shared" si="46"/>
        <v>#DIV/0!</v>
      </c>
      <c r="DV12" s="198" t="e">
        <f t="shared" si="46"/>
        <v>#DIV/0!</v>
      </c>
      <c r="DW12" s="200" t="e">
        <f t="shared" ref="DW12:EF13" si="47">+AVERAGEIFS(X$7:X$112,$K$7:$K$112,$AR12,$M$7:$M$112,"H")</f>
        <v>#DIV/0!</v>
      </c>
      <c r="DX12" s="198" t="e">
        <f t="shared" si="47"/>
        <v>#DIV/0!</v>
      </c>
      <c r="DY12" s="198" t="e">
        <f t="shared" si="47"/>
        <v>#DIV/0!</v>
      </c>
      <c r="DZ12" s="198" t="e">
        <f t="shared" si="47"/>
        <v>#DIV/0!</v>
      </c>
      <c r="EA12" s="198" t="e">
        <f t="shared" si="47"/>
        <v>#DIV/0!</v>
      </c>
      <c r="EB12" s="198" t="e">
        <f t="shared" si="47"/>
        <v>#DIV/0!</v>
      </c>
      <c r="EC12" s="198" t="e">
        <f t="shared" si="47"/>
        <v>#DIV/0!</v>
      </c>
      <c r="ED12" s="198" t="e">
        <f t="shared" si="47"/>
        <v>#DIV/0!</v>
      </c>
      <c r="EE12" s="199" t="e">
        <f t="shared" si="47"/>
        <v>#DIV/0!</v>
      </c>
      <c r="EF12" s="200" t="e">
        <f t="shared" si="47"/>
        <v>#DIV/0!</v>
      </c>
      <c r="EG12" s="198" t="e">
        <f t="shared" ref="EG12:EN13" si="48">+AVERAGEIFS(AH$7:AH$112,$K$7:$K$112,$AR12,$M$7:$M$112,"H")</f>
        <v>#DIV/0!</v>
      </c>
      <c r="EH12" s="198" t="e">
        <f t="shared" si="48"/>
        <v>#DIV/0!</v>
      </c>
      <c r="EI12" s="198" t="e">
        <f t="shared" si="48"/>
        <v>#DIV/0!</v>
      </c>
      <c r="EJ12" s="198" t="e">
        <f t="shared" si="48"/>
        <v>#DIV/0!</v>
      </c>
      <c r="EK12" s="198" t="e">
        <f t="shared" si="48"/>
        <v>#DIV/0!</v>
      </c>
      <c r="EL12" s="198" t="e">
        <f t="shared" si="48"/>
        <v>#DIV/0!</v>
      </c>
      <c r="EM12" s="198" t="e">
        <f t="shared" si="48"/>
        <v>#DIV/0!</v>
      </c>
      <c r="EN12" s="201" t="e">
        <f t="shared" si="48"/>
        <v>#DIV/0!</v>
      </c>
      <c r="EO12" s="197" t="e">
        <f t="shared" si="23"/>
        <v>#DIV/0!</v>
      </c>
      <c r="EP12" s="198" t="e">
        <f t="shared" si="24"/>
        <v>#DIV/0!</v>
      </c>
      <c r="EQ12" s="198" t="e">
        <f t="shared" si="25"/>
        <v>#DIV/0!</v>
      </c>
      <c r="ER12" s="198" t="e">
        <f t="shared" si="26"/>
        <v>#DIV/0!</v>
      </c>
      <c r="ES12" s="201" t="e">
        <f t="shared" si="27"/>
        <v>#DIV/0!</v>
      </c>
      <c r="ET12" s="202" t="e">
        <f t="shared" si="28"/>
        <v>#DIV/0!</v>
      </c>
      <c r="EU12" s="203">
        <f t="shared" si="10"/>
        <v>0</v>
      </c>
      <c r="EV12" s="78"/>
      <c r="EW12" s="213" t="e">
        <f t="shared" si="29"/>
        <v>#DIV/0!</v>
      </c>
      <c r="EX12" s="214" t="e">
        <f t="shared" si="30"/>
        <v>#DIV/0!</v>
      </c>
      <c r="EY12" s="215" t="e">
        <f t="shared" si="31"/>
        <v>#DIV/0!</v>
      </c>
      <c r="EZ12" s="215" t="e">
        <f t="shared" si="32"/>
        <v>#DIV/0!</v>
      </c>
      <c r="FA12" s="216" t="e">
        <f t="shared" si="33"/>
        <v>#DIV/0!</v>
      </c>
      <c r="FB12" s="215" t="e">
        <f t="shared" si="34"/>
        <v>#DIV/0!</v>
      </c>
      <c r="FC12" s="216" t="e">
        <f t="shared" si="35"/>
        <v>#DIV/0!</v>
      </c>
      <c r="FD12" s="217" t="e">
        <f t="shared" si="36"/>
        <v>#DIV/0!</v>
      </c>
      <c r="FE12" s="215" t="e">
        <f t="shared" si="37"/>
        <v>#DIV/0!</v>
      </c>
      <c r="FF12" s="217" t="e">
        <f t="shared" si="38"/>
        <v>#DIV/0!</v>
      </c>
      <c r="FG12" s="215" t="e">
        <f t="shared" si="39"/>
        <v>#DIV/0!</v>
      </c>
      <c r="FH12" s="218" t="e">
        <f t="shared" si="40"/>
        <v>#DIV/0!</v>
      </c>
      <c r="FI12" s="27"/>
    </row>
    <row r="13" spans="2:165" s="1" customFormat="1" ht="30" customHeight="1">
      <c r="B13" s="147">
        <v>8</v>
      </c>
      <c r="C13" s="358">
        <v>44105</v>
      </c>
      <c r="D13" s="360" t="s">
        <v>264</v>
      </c>
      <c r="E13" s="358"/>
      <c r="F13" s="148" t="s">
        <v>378</v>
      </c>
      <c r="G13" s="148" t="s">
        <v>35</v>
      </c>
      <c r="H13" s="158" t="s">
        <v>326</v>
      </c>
      <c r="I13" s="135" t="s">
        <v>108</v>
      </c>
      <c r="J13" s="119" t="s">
        <v>152</v>
      </c>
      <c r="K13" s="149"/>
      <c r="L13" s="150"/>
      <c r="M13" s="149"/>
      <c r="N13" s="151">
        <v>4</v>
      </c>
      <c r="O13" s="152"/>
      <c r="P13" s="152">
        <v>5</v>
      </c>
      <c r="Q13" s="153" t="s">
        <v>35</v>
      </c>
      <c r="R13" s="153" t="s">
        <v>34</v>
      </c>
      <c r="S13" s="154" t="s">
        <v>34</v>
      </c>
      <c r="T13" s="151">
        <v>5</v>
      </c>
      <c r="U13" s="153" t="s">
        <v>34</v>
      </c>
      <c r="V13" s="152">
        <v>5</v>
      </c>
      <c r="W13" s="152">
        <v>5</v>
      </c>
      <c r="X13" s="155">
        <v>5</v>
      </c>
      <c r="Y13" s="151">
        <v>5</v>
      </c>
      <c r="Z13" s="152">
        <v>5</v>
      </c>
      <c r="AA13" s="152">
        <v>5</v>
      </c>
      <c r="AB13" s="153" t="s">
        <v>35</v>
      </c>
      <c r="AC13" s="152">
        <v>5</v>
      </c>
      <c r="AD13" s="152">
        <v>5</v>
      </c>
      <c r="AE13" s="155">
        <v>5</v>
      </c>
      <c r="AF13" s="151">
        <v>5</v>
      </c>
      <c r="AG13" s="155">
        <v>5</v>
      </c>
      <c r="AH13" s="151">
        <v>4</v>
      </c>
      <c r="AI13" s="152">
        <v>4</v>
      </c>
      <c r="AJ13" s="152">
        <v>5</v>
      </c>
      <c r="AK13" s="153" t="s">
        <v>35</v>
      </c>
      <c r="AL13" s="153" t="s">
        <v>34</v>
      </c>
      <c r="AM13" s="153" t="s">
        <v>35</v>
      </c>
      <c r="AN13" s="152">
        <v>4</v>
      </c>
      <c r="AO13" s="154" t="s">
        <v>201</v>
      </c>
      <c r="AP13" s="79"/>
      <c r="AQ13" s="104"/>
      <c r="AR13" s="315" t="s">
        <v>54</v>
      </c>
      <c r="AS13" s="163" t="e">
        <f t="shared" si="42"/>
        <v>#DIV/0!</v>
      </c>
      <c r="AT13" s="163" t="e">
        <f t="shared" si="42"/>
        <v>#DIV/0!</v>
      </c>
      <c r="AU13" s="163" t="e">
        <f t="shared" si="42"/>
        <v>#DIV/0!</v>
      </c>
      <c r="AV13" s="163" t="e">
        <f t="shared" si="42"/>
        <v>#DIV/0!</v>
      </c>
      <c r="AW13" s="163" t="e">
        <f t="shared" si="42"/>
        <v>#DIV/0!</v>
      </c>
      <c r="AX13" s="164" t="e">
        <f t="shared" si="42"/>
        <v>#DIV/0!</v>
      </c>
      <c r="AY13" s="165" t="e">
        <f t="shared" si="42"/>
        <v>#DIV/0!</v>
      </c>
      <c r="AZ13" s="163" t="e">
        <f t="shared" si="42"/>
        <v>#DIV/0!</v>
      </c>
      <c r="BA13" s="163" t="e">
        <f t="shared" si="42"/>
        <v>#DIV/0!</v>
      </c>
      <c r="BB13" s="163" t="e">
        <f t="shared" si="42"/>
        <v>#DIV/0!</v>
      </c>
      <c r="BC13" s="164" t="e">
        <f t="shared" si="43"/>
        <v>#DIV/0!</v>
      </c>
      <c r="BD13" s="165" t="e">
        <f t="shared" si="43"/>
        <v>#DIV/0!</v>
      </c>
      <c r="BE13" s="163" t="e">
        <f t="shared" si="43"/>
        <v>#DIV/0!</v>
      </c>
      <c r="BF13" s="163" t="e">
        <f t="shared" si="43"/>
        <v>#DIV/0!</v>
      </c>
      <c r="BG13" s="163" t="e">
        <f t="shared" si="43"/>
        <v>#DIV/0!</v>
      </c>
      <c r="BH13" s="163" t="e">
        <f t="shared" si="43"/>
        <v>#DIV/0!</v>
      </c>
      <c r="BI13" s="163" t="e">
        <f t="shared" si="43"/>
        <v>#DIV/0!</v>
      </c>
      <c r="BJ13" s="164" t="e">
        <f t="shared" si="43"/>
        <v>#DIV/0!</v>
      </c>
      <c r="BK13" s="165" t="e">
        <f t="shared" si="43"/>
        <v>#DIV/0!</v>
      </c>
      <c r="BL13" s="163" t="e">
        <f t="shared" si="43"/>
        <v>#DIV/0!</v>
      </c>
      <c r="BM13" s="165" t="e">
        <f t="shared" si="44"/>
        <v>#DIV/0!</v>
      </c>
      <c r="BN13" s="163" t="e">
        <f t="shared" si="44"/>
        <v>#DIV/0!</v>
      </c>
      <c r="BO13" s="163" t="e">
        <f t="shared" si="44"/>
        <v>#DIV/0!</v>
      </c>
      <c r="BP13" s="163" t="e">
        <f t="shared" si="44"/>
        <v>#DIV/0!</v>
      </c>
      <c r="BQ13" s="163" t="e">
        <f t="shared" si="44"/>
        <v>#DIV/0!</v>
      </c>
      <c r="BR13" s="163" t="e">
        <f t="shared" si="44"/>
        <v>#DIV/0!</v>
      </c>
      <c r="BS13" s="163" t="e">
        <f t="shared" si="44"/>
        <v>#DIV/0!</v>
      </c>
      <c r="BT13" s="164" t="e">
        <f t="shared" si="44"/>
        <v>#DIV/0!</v>
      </c>
      <c r="BU13" s="165" t="e">
        <f t="shared" si="11"/>
        <v>#DIV/0!</v>
      </c>
      <c r="BV13" s="163" t="e">
        <f t="shared" si="12"/>
        <v>#DIV/0!</v>
      </c>
      <c r="BW13" s="163" t="e">
        <f t="shared" si="13"/>
        <v>#DIV/0!</v>
      </c>
      <c r="BX13" s="163" t="e">
        <f t="shared" si="14"/>
        <v>#DIV/0!</v>
      </c>
      <c r="BY13" s="163" t="e">
        <f t="shared" si="15"/>
        <v>#DIV/0!</v>
      </c>
      <c r="BZ13" s="163" t="e">
        <f t="shared" si="16"/>
        <v>#DIV/0!</v>
      </c>
      <c r="CA13" s="168">
        <f t="shared" si="41"/>
        <v>0</v>
      </c>
      <c r="CB13" s="79"/>
      <c r="CC13" s="197"/>
      <c r="CD13" s="198"/>
      <c r="CE13" s="198"/>
      <c r="CF13" s="198"/>
      <c r="CG13" s="198"/>
      <c r="CH13" s="198"/>
      <c r="CI13" s="199"/>
      <c r="CJ13" s="198"/>
      <c r="CK13" s="198"/>
      <c r="CL13" s="198"/>
      <c r="CM13" s="200"/>
      <c r="CN13" s="198"/>
      <c r="CO13" s="198"/>
      <c r="CP13" s="198"/>
      <c r="CQ13" s="198"/>
      <c r="CR13" s="198"/>
      <c r="CS13" s="198"/>
      <c r="CT13" s="198"/>
      <c r="CU13" s="199"/>
      <c r="CV13" s="200"/>
      <c r="CW13" s="198"/>
      <c r="CX13" s="198"/>
      <c r="CY13" s="198"/>
      <c r="CZ13" s="198"/>
      <c r="DA13" s="198"/>
      <c r="DB13" s="198"/>
      <c r="DC13" s="198"/>
      <c r="DD13" s="201"/>
      <c r="DE13" s="197"/>
      <c r="DF13" s="198"/>
      <c r="DG13" s="198"/>
      <c r="DH13" s="198"/>
      <c r="DI13" s="201"/>
      <c r="DJ13" s="202"/>
      <c r="DK13" s="203">
        <f t="shared" si="6"/>
        <v>0</v>
      </c>
      <c r="DL13" s="107"/>
      <c r="DM13" s="197" t="e">
        <f t="shared" si="46"/>
        <v>#DIV/0!</v>
      </c>
      <c r="DN13" s="198" t="e">
        <f t="shared" si="46"/>
        <v>#DIV/0!</v>
      </c>
      <c r="DO13" s="198" t="e">
        <f t="shared" si="46"/>
        <v>#DIV/0!</v>
      </c>
      <c r="DP13" s="198" t="e">
        <f t="shared" si="46"/>
        <v>#DIV/0!</v>
      </c>
      <c r="DQ13" s="198" t="e">
        <f t="shared" si="46"/>
        <v>#DIV/0!</v>
      </c>
      <c r="DR13" s="198" t="e">
        <f t="shared" si="46"/>
        <v>#DIV/0!</v>
      </c>
      <c r="DS13" s="199" t="e">
        <f t="shared" si="46"/>
        <v>#DIV/0!</v>
      </c>
      <c r="DT13" s="198" t="e">
        <f t="shared" si="46"/>
        <v>#DIV/0!</v>
      </c>
      <c r="DU13" s="198" t="e">
        <f t="shared" si="46"/>
        <v>#DIV/0!</v>
      </c>
      <c r="DV13" s="198" t="e">
        <f t="shared" si="46"/>
        <v>#DIV/0!</v>
      </c>
      <c r="DW13" s="200" t="e">
        <f t="shared" si="47"/>
        <v>#DIV/0!</v>
      </c>
      <c r="DX13" s="198" t="e">
        <f t="shared" si="47"/>
        <v>#DIV/0!</v>
      </c>
      <c r="DY13" s="198" t="e">
        <f t="shared" si="47"/>
        <v>#DIV/0!</v>
      </c>
      <c r="DZ13" s="198" t="e">
        <f t="shared" si="47"/>
        <v>#DIV/0!</v>
      </c>
      <c r="EA13" s="198" t="e">
        <f t="shared" si="47"/>
        <v>#DIV/0!</v>
      </c>
      <c r="EB13" s="198" t="e">
        <f t="shared" si="47"/>
        <v>#DIV/0!</v>
      </c>
      <c r="EC13" s="198" t="e">
        <f t="shared" si="47"/>
        <v>#DIV/0!</v>
      </c>
      <c r="ED13" s="198" t="e">
        <f t="shared" si="47"/>
        <v>#DIV/0!</v>
      </c>
      <c r="EE13" s="199" t="e">
        <f t="shared" si="47"/>
        <v>#DIV/0!</v>
      </c>
      <c r="EF13" s="200" t="e">
        <f t="shared" si="47"/>
        <v>#DIV/0!</v>
      </c>
      <c r="EG13" s="198" t="e">
        <f t="shared" si="48"/>
        <v>#DIV/0!</v>
      </c>
      <c r="EH13" s="198" t="e">
        <f t="shared" si="48"/>
        <v>#DIV/0!</v>
      </c>
      <c r="EI13" s="198" t="e">
        <f t="shared" si="48"/>
        <v>#DIV/0!</v>
      </c>
      <c r="EJ13" s="198" t="e">
        <f t="shared" si="48"/>
        <v>#DIV/0!</v>
      </c>
      <c r="EK13" s="198" t="e">
        <f t="shared" si="48"/>
        <v>#DIV/0!</v>
      </c>
      <c r="EL13" s="198" t="e">
        <f t="shared" si="48"/>
        <v>#DIV/0!</v>
      </c>
      <c r="EM13" s="198" t="e">
        <f t="shared" si="48"/>
        <v>#DIV/0!</v>
      </c>
      <c r="EN13" s="201" t="e">
        <f t="shared" si="48"/>
        <v>#DIV/0!</v>
      </c>
      <c r="EO13" s="197" t="e">
        <f t="shared" si="23"/>
        <v>#DIV/0!</v>
      </c>
      <c r="EP13" s="198" t="e">
        <f t="shared" si="24"/>
        <v>#DIV/0!</v>
      </c>
      <c r="EQ13" s="198" t="e">
        <f t="shared" si="25"/>
        <v>#DIV/0!</v>
      </c>
      <c r="ER13" s="198" t="e">
        <f t="shared" si="26"/>
        <v>#DIV/0!</v>
      </c>
      <c r="ES13" s="201" t="e">
        <f t="shared" si="27"/>
        <v>#DIV/0!</v>
      </c>
      <c r="ET13" s="202" t="e">
        <f t="shared" si="28"/>
        <v>#DIV/0!</v>
      </c>
      <c r="EU13" s="203">
        <f t="shared" si="10"/>
        <v>0</v>
      </c>
      <c r="EV13" s="78"/>
      <c r="EW13" s="213"/>
      <c r="EX13" s="214" t="e">
        <f t="shared" si="30"/>
        <v>#DIV/0!</v>
      </c>
      <c r="EY13" s="215"/>
      <c r="EZ13" s="215" t="e">
        <f t="shared" si="32"/>
        <v>#DIV/0!</v>
      </c>
      <c r="FA13" s="216"/>
      <c r="FB13" s="215" t="e">
        <f t="shared" si="34"/>
        <v>#DIV/0!</v>
      </c>
      <c r="FC13" s="216"/>
      <c r="FD13" s="217" t="e">
        <f t="shared" si="36"/>
        <v>#DIV/0!</v>
      </c>
      <c r="FE13" s="215"/>
      <c r="FF13" s="217" t="e">
        <f t="shared" si="38"/>
        <v>#DIV/0!</v>
      </c>
      <c r="FG13" s="215"/>
      <c r="FH13" s="218" t="e">
        <f t="shared" si="40"/>
        <v>#DIV/0!</v>
      </c>
      <c r="FI13" s="27"/>
    </row>
    <row r="14" spans="2:165" s="1" customFormat="1" ht="30" customHeight="1">
      <c r="B14" s="147">
        <v>9</v>
      </c>
      <c r="C14" s="358">
        <v>44105</v>
      </c>
      <c r="D14" s="360" t="s">
        <v>263</v>
      </c>
      <c r="E14" s="358"/>
      <c r="F14" s="148" t="s">
        <v>327</v>
      </c>
      <c r="G14" s="148" t="s">
        <v>201</v>
      </c>
      <c r="H14" s="158" t="s">
        <v>328</v>
      </c>
      <c r="I14" s="135" t="s">
        <v>108</v>
      </c>
      <c r="J14" s="119" t="s">
        <v>151</v>
      </c>
      <c r="K14" s="149"/>
      <c r="L14" s="150"/>
      <c r="M14" s="149"/>
      <c r="N14" s="151">
        <v>5</v>
      </c>
      <c r="O14" s="152">
        <v>5</v>
      </c>
      <c r="P14" s="152">
        <v>5</v>
      </c>
      <c r="Q14" s="153" t="s">
        <v>35</v>
      </c>
      <c r="R14" s="153" t="s">
        <v>34</v>
      </c>
      <c r="S14" s="154" t="s">
        <v>34</v>
      </c>
      <c r="T14" s="151">
        <v>5</v>
      </c>
      <c r="U14" s="153" t="s">
        <v>35</v>
      </c>
      <c r="V14" s="152">
        <v>5</v>
      </c>
      <c r="W14" s="152">
        <v>5</v>
      </c>
      <c r="X14" s="155">
        <v>5</v>
      </c>
      <c r="Y14" s="151">
        <v>5</v>
      </c>
      <c r="Z14" s="152">
        <v>5</v>
      </c>
      <c r="AA14" s="152">
        <v>5</v>
      </c>
      <c r="AB14" s="153" t="s">
        <v>35</v>
      </c>
      <c r="AC14" s="152">
        <v>5</v>
      </c>
      <c r="AD14" s="152">
        <v>5</v>
      </c>
      <c r="AE14" s="155">
        <v>5</v>
      </c>
      <c r="AF14" s="151">
        <v>4</v>
      </c>
      <c r="AG14" s="155">
        <v>5</v>
      </c>
      <c r="AH14" s="151">
        <v>5</v>
      </c>
      <c r="AI14" s="152">
        <v>5</v>
      </c>
      <c r="AJ14" s="152">
        <v>5</v>
      </c>
      <c r="AK14" s="153" t="s">
        <v>35</v>
      </c>
      <c r="AL14" s="153" t="s">
        <v>201</v>
      </c>
      <c r="AM14" s="153" t="s">
        <v>34</v>
      </c>
      <c r="AN14" s="152">
        <v>4</v>
      </c>
      <c r="AO14" s="154" t="s">
        <v>35</v>
      </c>
      <c r="AP14" s="79"/>
      <c r="AQ14" s="104"/>
      <c r="AR14" s="315" t="s">
        <v>56</v>
      </c>
      <c r="AS14" s="163" t="e">
        <f t="shared" ref="AS14:BB17" si="49">+AVERAGEIF($K$7:$K$112,$AR14,N$7:N$112)</f>
        <v>#DIV/0!</v>
      </c>
      <c r="AT14" s="163" t="e">
        <f t="shared" si="49"/>
        <v>#DIV/0!</v>
      </c>
      <c r="AU14" s="163" t="e">
        <f t="shared" si="49"/>
        <v>#DIV/0!</v>
      </c>
      <c r="AV14" s="163" t="e">
        <f t="shared" si="49"/>
        <v>#DIV/0!</v>
      </c>
      <c r="AW14" s="163" t="e">
        <f t="shared" si="49"/>
        <v>#DIV/0!</v>
      </c>
      <c r="AX14" s="164" t="e">
        <f t="shared" si="49"/>
        <v>#DIV/0!</v>
      </c>
      <c r="AY14" s="165" t="e">
        <f t="shared" si="49"/>
        <v>#DIV/0!</v>
      </c>
      <c r="AZ14" s="163" t="e">
        <f t="shared" si="49"/>
        <v>#DIV/0!</v>
      </c>
      <c r="BA14" s="163" t="e">
        <f t="shared" si="49"/>
        <v>#DIV/0!</v>
      </c>
      <c r="BB14" s="163" t="e">
        <f t="shared" si="49"/>
        <v>#DIV/0!</v>
      </c>
      <c r="BC14" s="164" t="e">
        <f t="shared" ref="BC14:BL17" si="50">+AVERAGEIF($K$7:$K$112,$AR14,X$7:X$112)</f>
        <v>#DIV/0!</v>
      </c>
      <c r="BD14" s="165" t="e">
        <f t="shared" si="50"/>
        <v>#DIV/0!</v>
      </c>
      <c r="BE14" s="163" t="e">
        <f t="shared" si="50"/>
        <v>#DIV/0!</v>
      </c>
      <c r="BF14" s="163" t="e">
        <f t="shared" si="50"/>
        <v>#DIV/0!</v>
      </c>
      <c r="BG14" s="163" t="e">
        <f t="shared" si="50"/>
        <v>#DIV/0!</v>
      </c>
      <c r="BH14" s="163" t="e">
        <f t="shared" si="50"/>
        <v>#DIV/0!</v>
      </c>
      <c r="BI14" s="163" t="e">
        <f t="shared" si="50"/>
        <v>#DIV/0!</v>
      </c>
      <c r="BJ14" s="164" t="e">
        <f t="shared" si="50"/>
        <v>#DIV/0!</v>
      </c>
      <c r="BK14" s="165" t="e">
        <f t="shared" si="50"/>
        <v>#DIV/0!</v>
      </c>
      <c r="BL14" s="163" t="e">
        <f t="shared" si="50"/>
        <v>#DIV/0!</v>
      </c>
      <c r="BM14" s="165" t="e">
        <f t="shared" ref="BM14:BQ17" si="51">+AVERAGEIF($K$7:$K$112,$AR14,AH$7:AH$112)</f>
        <v>#DIV/0!</v>
      </c>
      <c r="BN14" s="163" t="e">
        <f t="shared" si="51"/>
        <v>#DIV/0!</v>
      </c>
      <c r="BO14" s="163" t="e">
        <f t="shared" si="51"/>
        <v>#DIV/0!</v>
      </c>
      <c r="BP14" s="163" t="e">
        <f t="shared" si="51"/>
        <v>#DIV/0!</v>
      </c>
      <c r="BQ14" s="163" t="e">
        <f t="shared" si="51"/>
        <v>#DIV/0!</v>
      </c>
      <c r="BR14" s="163"/>
      <c r="BS14" s="163" t="e">
        <f t="shared" ref="BS14:BT17" si="52">+AVERAGEIF($K$7:$K$112,$AR14,AN$7:AN$112)</f>
        <v>#DIV/0!</v>
      </c>
      <c r="BT14" s="164" t="e">
        <f t="shared" si="52"/>
        <v>#DIV/0!</v>
      </c>
      <c r="BU14" s="165" t="e">
        <f t="shared" si="11"/>
        <v>#DIV/0!</v>
      </c>
      <c r="BV14" s="163" t="e">
        <f t="shared" si="12"/>
        <v>#DIV/0!</v>
      </c>
      <c r="BW14" s="163" t="e">
        <f t="shared" si="13"/>
        <v>#DIV/0!</v>
      </c>
      <c r="BX14" s="163" t="e">
        <f t="shared" si="14"/>
        <v>#DIV/0!</v>
      </c>
      <c r="BY14" s="163" t="e">
        <f t="shared" si="15"/>
        <v>#DIV/0!</v>
      </c>
      <c r="BZ14" s="163" t="e">
        <f t="shared" si="16"/>
        <v>#DIV/0!</v>
      </c>
      <c r="CA14" s="168">
        <f t="shared" si="41"/>
        <v>0</v>
      </c>
      <c r="CB14" s="79"/>
      <c r="CC14" s="197" t="e">
        <f t="shared" ref="CC14:CL17" si="53">+AVERAGEIFS(N$7:N$112,$K$7:$K$112,$AR14,$M$7:$M$112,"M")</f>
        <v>#DIV/0!</v>
      </c>
      <c r="CD14" s="198" t="e">
        <f t="shared" si="53"/>
        <v>#DIV/0!</v>
      </c>
      <c r="CE14" s="198" t="e">
        <f t="shared" si="53"/>
        <v>#DIV/0!</v>
      </c>
      <c r="CF14" s="198" t="e">
        <f t="shared" si="53"/>
        <v>#DIV/0!</v>
      </c>
      <c r="CG14" s="198" t="e">
        <f t="shared" si="53"/>
        <v>#DIV/0!</v>
      </c>
      <c r="CH14" s="198" t="e">
        <f t="shared" si="53"/>
        <v>#DIV/0!</v>
      </c>
      <c r="CI14" s="199" t="e">
        <f t="shared" si="53"/>
        <v>#DIV/0!</v>
      </c>
      <c r="CJ14" s="198" t="e">
        <f t="shared" si="53"/>
        <v>#DIV/0!</v>
      </c>
      <c r="CK14" s="198" t="e">
        <f t="shared" si="53"/>
        <v>#DIV/0!</v>
      </c>
      <c r="CL14" s="198" t="e">
        <f t="shared" si="53"/>
        <v>#DIV/0!</v>
      </c>
      <c r="CM14" s="200" t="e">
        <f t="shared" ref="CM14:CV17" si="54">+AVERAGEIFS(X$7:X$112,$K$7:$K$112,$AR14,$M$7:$M$112,"M")</f>
        <v>#DIV/0!</v>
      </c>
      <c r="CN14" s="198" t="e">
        <f t="shared" si="54"/>
        <v>#DIV/0!</v>
      </c>
      <c r="CO14" s="198" t="e">
        <f t="shared" si="54"/>
        <v>#DIV/0!</v>
      </c>
      <c r="CP14" s="198" t="e">
        <f t="shared" si="54"/>
        <v>#DIV/0!</v>
      </c>
      <c r="CQ14" s="198" t="e">
        <f t="shared" si="54"/>
        <v>#DIV/0!</v>
      </c>
      <c r="CR14" s="198" t="e">
        <f t="shared" si="54"/>
        <v>#DIV/0!</v>
      </c>
      <c r="CS14" s="198" t="e">
        <f t="shared" si="54"/>
        <v>#DIV/0!</v>
      </c>
      <c r="CT14" s="198" t="e">
        <f t="shared" si="54"/>
        <v>#DIV/0!</v>
      </c>
      <c r="CU14" s="199" t="e">
        <f t="shared" si="54"/>
        <v>#DIV/0!</v>
      </c>
      <c r="CV14" s="200" t="e">
        <f t="shared" si="54"/>
        <v>#DIV/0!</v>
      </c>
      <c r="CW14" s="198" t="e">
        <f t="shared" ref="CW14:DA17" si="55">+AVERAGEIFS(AH$7:AH$112,$K$7:$K$112,$AR14,$M$7:$M$112,"M")</f>
        <v>#DIV/0!</v>
      </c>
      <c r="CX14" s="198" t="e">
        <f t="shared" si="55"/>
        <v>#DIV/0!</v>
      </c>
      <c r="CY14" s="198" t="e">
        <f t="shared" si="55"/>
        <v>#DIV/0!</v>
      </c>
      <c r="CZ14" s="198" t="e">
        <f t="shared" si="55"/>
        <v>#DIV/0!</v>
      </c>
      <c r="DA14" s="198" t="e">
        <f t="shared" si="55"/>
        <v>#DIV/0!</v>
      </c>
      <c r="DB14" s="198"/>
      <c r="DC14" s="198" t="e">
        <f t="shared" ref="DC14:DD17" si="56">+AVERAGEIFS(AN$7:AN$112,$K$7:$K$112,$AR14,$M$7:$M$112,"M")</f>
        <v>#DIV/0!</v>
      </c>
      <c r="DD14" s="201" t="e">
        <f t="shared" si="56"/>
        <v>#DIV/0!</v>
      </c>
      <c r="DE14" s="197" t="e">
        <f t="shared" si="17"/>
        <v>#DIV/0!</v>
      </c>
      <c r="DF14" s="198" t="e">
        <f t="shared" si="18"/>
        <v>#DIV/0!</v>
      </c>
      <c r="DG14" s="198" t="e">
        <f t="shared" si="19"/>
        <v>#DIV/0!</v>
      </c>
      <c r="DH14" s="198" t="e">
        <f t="shared" si="20"/>
        <v>#DIV/0!</v>
      </c>
      <c r="DI14" s="201" t="e">
        <f t="shared" si="21"/>
        <v>#DIV/0!</v>
      </c>
      <c r="DJ14" s="202" t="e">
        <f t="shared" si="22"/>
        <v>#DIV/0!</v>
      </c>
      <c r="DK14" s="203">
        <f t="shared" si="6"/>
        <v>0</v>
      </c>
      <c r="DL14" s="107"/>
      <c r="DM14" s="197"/>
      <c r="DN14" s="198"/>
      <c r="DO14" s="198"/>
      <c r="DP14" s="198"/>
      <c r="DQ14" s="198"/>
      <c r="DR14" s="198"/>
      <c r="DS14" s="199"/>
      <c r="DT14" s="198"/>
      <c r="DU14" s="198"/>
      <c r="DV14" s="198"/>
      <c r="DW14" s="200"/>
      <c r="DX14" s="198"/>
      <c r="DY14" s="198"/>
      <c r="DZ14" s="198"/>
      <c r="EA14" s="198"/>
      <c r="EB14" s="198"/>
      <c r="EC14" s="198"/>
      <c r="ED14" s="198"/>
      <c r="EE14" s="199"/>
      <c r="EF14" s="200"/>
      <c r="EG14" s="198"/>
      <c r="EH14" s="198"/>
      <c r="EI14" s="198"/>
      <c r="EJ14" s="198"/>
      <c r="EK14" s="198"/>
      <c r="EL14" s="198"/>
      <c r="EM14" s="198"/>
      <c r="EN14" s="201"/>
      <c r="EO14" s="197"/>
      <c r="EP14" s="198"/>
      <c r="EQ14" s="198"/>
      <c r="ER14" s="198"/>
      <c r="ES14" s="201"/>
      <c r="ET14" s="202"/>
      <c r="EU14" s="203">
        <f t="shared" si="10"/>
        <v>0</v>
      </c>
      <c r="EV14" s="78"/>
      <c r="EW14" s="213" t="e">
        <f t="shared" si="29"/>
        <v>#DIV/0!</v>
      </c>
      <c r="EX14" s="214"/>
      <c r="EY14" s="215" t="e">
        <f t="shared" si="31"/>
        <v>#DIV/0!</v>
      </c>
      <c r="EZ14" s="215"/>
      <c r="FA14" s="216" t="e">
        <f t="shared" si="33"/>
        <v>#DIV/0!</v>
      </c>
      <c r="FB14" s="215"/>
      <c r="FC14" s="216" t="e">
        <f t="shared" si="35"/>
        <v>#DIV/0!</v>
      </c>
      <c r="FD14" s="217"/>
      <c r="FE14" s="215" t="e">
        <f t="shared" si="37"/>
        <v>#DIV/0!</v>
      </c>
      <c r="FF14" s="217"/>
      <c r="FG14" s="215" t="e">
        <f t="shared" si="39"/>
        <v>#DIV/0!</v>
      </c>
      <c r="FH14" s="218"/>
      <c r="FI14" s="27"/>
    </row>
    <row r="15" spans="2:165" s="1" customFormat="1" ht="30" customHeight="1">
      <c r="B15" s="147">
        <v>10</v>
      </c>
      <c r="C15" s="358">
        <v>44105</v>
      </c>
      <c r="D15" s="360" t="s">
        <v>263</v>
      </c>
      <c r="E15" s="358"/>
      <c r="F15" s="148" t="s">
        <v>142</v>
      </c>
      <c r="G15" s="148" t="s">
        <v>35</v>
      </c>
      <c r="H15" s="158" t="s">
        <v>16</v>
      </c>
      <c r="I15" s="156" t="s">
        <v>109</v>
      </c>
      <c r="J15" s="119" t="s">
        <v>152</v>
      </c>
      <c r="K15" s="149"/>
      <c r="L15" s="150"/>
      <c r="M15" s="149"/>
      <c r="N15" s="151"/>
      <c r="O15" s="152"/>
      <c r="P15" s="152">
        <v>5</v>
      </c>
      <c r="Q15" s="153" t="s">
        <v>35</v>
      </c>
      <c r="R15" s="153" t="s">
        <v>35</v>
      </c>
      <c r="S15" s="154" t="s">
        <v>35</v>
      </c>
      <c r="T15" s="151">
        <v>5</v>
      </c>
      <c r="U15" s="153" t="s">
        <v>34</v>
      </c>
      <c r="V15" s="152">
        <v>5</v>
      </c>
      <c r="W15" s="152">
        <v>5</v>
      </c>
      <c r="X15" s="155">
        <v>5</v>
      </c>
      <c r="Y15" s="151">
        <v>5</v>
      </c>
      <c r="Z15" s="152">
        <v>5</v>
      </c>
      <c r="AA15" s="152">
        <v>5</v>
      </c>
      <c r="AB15" s="153" t="s">
        <v>35</v>
      </c>
      <c r="AC15" s="152">
        <v>3</v>
      </c>
      <c r="AD15" s="152"/>
      <c r="AE15" s="155"/>
      <c r="AF15" s="151">
        <v>5</v>
      </c>
      <c r="AG15" s="155">
        <v>4</v>
      </c>
      <c r="AH15" s="151">
        <v>5</v>
      </c>
      <c r="AI15" s="152">
        <v>5</v>
      </c>
      <c r="AJ15" s="152">
        <v>5</v>
      </c>
      <c r="AK15" s="153" t="s">
        <v>35</v>
      </c>
      <c r="AL15" s="153" t="s">
        <v>35</v>
      </c>
      <c r="AM15" s="153" t="s">
        <v>34</v>
      </c>
      <c r="AN15" s="152">
        <v>5</v>
      </c>
      <c r="AO15" s="154" t="s">
        <v>35</v>
      </c>
      <c r="AP15" s="79"/>
      <c r="AR15" s="315" t="s">
        <v>47</v>
      </c>
      <c r="AS15" s="163" t="e">
        <f t="shared" si="49"/>
        <v>#DIV/0!</v>
      </c>
      <c r="AT15" s="163" t="e">
        <f t="shared" si="49"/>
        <v>#DIV/0!</v>
      </c>
      <c r="AU15" s="163" t="e">
        <f t="shared" si="49"/>
        <v>#DIV/0!</v>
      </c>
      <c r="AV15" s="163" t="e">
        <f t="shared" si="49"/>
        <v>#DIV/0!</v>
      </c>
      <c r="AW15" s="163" t="e">
        <f t="shared" si="49"/>
        <v>#DIV/0!</v>
      </c>
      <c r="AX15" s="164" t="e">
        <f t="shared" si="49"/>
        <v>#DIV/0!</v>
      </c>
      <c r="AY15" s="165" t="e">
        <f t="shared" si="49"/>
        <v>#DIV/0!</v>
      </c>
      <c r="AZ15" s="163" t="e">
        <f t="shared" si="49"/>
        <v>#DIV/0!</v>
      </c>
      <c r="BA15" s="163" t="e">
        <f t="shared" si="49"/>
        <v>#DIV/0!</v>
      </c>
      <c r="BB15" s="163" t="e">
        <f t="shared" si="49"/>
        <v>#DIV/0!</v>
      </c>
      <c r="BC15" s="164" t="e">
        <f t="shared" si="50"/>
        <v>#DIV/0!</v>
      </c>
      <c r="BD15" s="165" t="e">
        <f t="shared" si="50"/>
        <v>#DIV/0!</v>
      </c>
      <c r="BE15" s="163" t="e">
        <f t="shared" si="50"/>
        <v>#DIV/0!</v>
      </c>
      <c r="BF15" s="163" t="e">
        <f t="shared" si="50"/>
        <v>#DIV/0!</v>
      </c>
      <c r="BG15" s="163" t="e">
        <f t="shared" si="50"/>
        <v>#DIV/0!</v>
      </c>
      <c r="BH15" s="163" t="e">
        <f t="shared" si="50"/>
        <v>#DIV/0!</v>
      </c>
      <c r="BI15" s="163" t="e">
        <f t="shared" si="50"/>
        <v>#DIV/0!</v>
      </c>
      <c r="BJ15" s="164" t="e">
        <f t="shared" si="50"/>
        <v>#DIV/0!</v>
      </c>
      <c r="BK15" s="165" t="e">
        <f t="shared" si="50"/>
        <v>#DIV/0!</v>
      </c>
      <c r="BL15" s="163" t="e">
        <f t="shared" si="50"/>
        <v>#DIV/0!</v>
      </c>
      <c r="BM15" s="165" t="e">
        <f t="shared" si="51"/>
        <v>#DIV/0!</v>
      </c>
      <c r="BN15" s="163" t="e">
        <f t="shared" si="51"/>
        <v>#DIV/0!</v>
      </c>
      <c r="BO15" s="163" t="e">
        <f t="shared" si="51"/>
        <v>#DIV/0!</v>
      </c>
      <c r="BP15" s="163" t="e">
        <f t="shared" si="51"/>
        <v>#DIV/0!</v>
      </c>
      <c r="BQ15" s="163" t="e">
        <f t="shared" si="51"/>
        <v>#DIV/0!</v>
      </c>
      <c r="BR15" s="163" t="e">
        <f>+AVERAGEIF($K$7:$K$112,$AR15,AM$7:AM$112)</f>
        <v>#DIV/0!</v>
      </c>
      <c r="BS15" s="163" t="e">
        <f t="shared" si="52"/>
        <v>#DIV/0!</v>
      </c>
      <c r="BT15" s="164" t="e">
        <f t="shared" si="52"/>
        <v>#DIV/0!</v>
      </c>
      <c r="BU15" s="165" t="e">
        <f t="shared" si="11"/>
        <v>#DIV/0!</v>
      </c>
      <c r="BV15" s="163" t="e">
        <f t="shared" si="12"/>
        <v>#DIV/0!</v>
      </c>
      <c r="BW15" s="163" t="e">
        <f t="shared" si="13"/>
        <v>#DIV/0!</v>
      </c>
      <c r="BX15" s="163" t="e">
        <f t="shared" si="14"/>
        <v>#DIV/0!</v>
      </c>
      <c r="BY15" s="163" t="e">
        <f t="shared" si="15"/>
        <v>#DIV/0!</v>
      </c>
      <c r="BZ15" s="163" t="e">
        <f t="shared" si="16"/>
        <v>#DIV/0!</v>
      </c>
      <c r="CA15" s="168">
        <f t="shared" si="41"/>
        <v>0</v>
      </c>
      <c r="CB15" s="79"/>
      <c r="CC15" s="197" t="e">
        <f t="shared" si="53"/>
        <v>#DIV/0!</v>
      </c>
      <c r="CD15" s="198" t="e">
        <f t="shared" si="53"/>
        <v>#DIV/0!</v>
      </c>
      <c r="CE15" s="198" t="e">
        <f t="shared" si="53"/>
        <v>#DIV/0!</v>
      </c>
      <c r="CF15" s="198" t="e">
        <f t="shared" si="53"/>
        <v>#DIV/0!</v>
      </c>
      <c r="CG15" s="198" t="e">
        <f t="shared" si="53"/>
        <v>#DIV/0!</v>
      </c>
      <c r="CH15" s="198" t="e">
        <f t="shared" si="53"/>
        <v>#DIV/0!</v>
      </c>
      <c r="CI15" s="199" t="e">
        <f t="shared" si="53"/>
        <v>#DIV/0!</v>
      </c>
      <c r="CJ15" s="198" t="e">
        <f t="shared" si="53"/>
        <v>#DIV/0!</v>
      </c>
      <c r="CK15" s="198" t="e">
        <f t="shared" si="53"/>
        <v>#DIV/0!</v>
      </c>
      <c r="CL15" s="198" t="e">
        <f t="shared" si="53"/>
        <v>#DIV/0!</v>
      </c>
      <c r="CM15" s="200" t="e">
        <f t="shared" si="54"/>
        <v>#DIV/0!</v>
      </c>
      <c r="CN15" s="198" t="e">
        <f t="shared" si="54"/>
        <v>#DIV/0!</v>
      </c>
      <c r="CO15" s="198" t="e">
        <f t="shared" si="54"/>
        <v>#DIV/0!</v>
      </c>
      <c r="CP15" s="198" t="e">
        <f t="shared" si="54"/>
        <v>#DIV/0!</v>
      </c>
      <c r="CQ15" s="198" t="e">
        <f t="shared" si="54"/>
        <v>#DIV/0!</v>
      </c>
      <c r="CR15" s="198" t="e">
        <f t="shared" si="54"/>
        <v>#DIV/0!</v>
      </c>
      <c r="CS15" s="198" t="e">
        <f t="shared" si="54"/>
        <v>#DIV/0!</v>
      </c>
      <c r="CT15" s="198" t="e">
        <f t="shared" si="54"/>
        <v>#DIV/0!</v>
      </c>
      <c r="CU15" s="199" t="e">
        <f t="shared" si="54"/>
        <v>#DIV/0!</v>
      </c>
      <c r="CV15" s="200" t="e">
        <f t="shared" si="54"/>
        <v>#DIV/0!</v>
      </c>
      <c r="CW15" s="198" t="e">
        <f t="shared" si="55"/>
        <v>#DIV/0!</v>
      </c>
      <c r="CX15" s="198" t="e">
        <f t="shared" si="55"/>
        <v>#DIV/0!</v>
      </c>
      <c r="CY15" s="198" t="e">
        <f t="shared" si="55"/>
        <v>#DIV/0!</v>
      </c>
      <c r="CZ15" s="198" t="e">
        <f t="shared" si="55"/>
        <v>#DIV/0!</v>
      </c>
      <c r="DA15" s="198" t="e">
        <f t="shared" si="55"/>
        <v>#DIV/0!</v>
      </c>
      <c r="DB15" s="198" t="e">
        <f>+AVERAGEIFS(AM$7:AM$112,$K$7:$K$112,$AR15,$M$7:$M$112,"M")</f>
        <v>#DIV/0!</v>
      </c>
      <c r="DC15" s="198" t="e">
        <f t="shared" si="56"/>
        <v>#DIV/0!</v>
      </c>
      <c r="DD15" s="201" t="e">
        <f t="shared" si="56"/>
        <v>#DIV/0!</v>
      </c>
      <c r="DE15" s="197" t="e">
        <f t="shared" si="17"/>
        <v>#DIV/0!</v>
      </c>
      <c r="DF15" s="198" t="e">
        <f t="shared" si="18"/>
        <v>#DIV/0!</v>
      </c>
      <c r="DG15" s="198" t="e">
        <f t="shared" si="19"/>
        <v>#DIV/0!</v>
      </c>
      <c r="DH15" s="198" t="e">
        <f t="shared" si="20"/>
        <v>#DIV/0!</v>
      </c>
      <c r="DI15" s="201" t="e">
        <f t="shared" si="21"/>
        <v>#DIV/0!</v>
      </c>
      <c r="DJ15" s="202" t="e">
        <f t="shared" si="22"/>
        <v>#DIV/0!</v>
      </c>
      <c r="DK15" s="203">
        <f t="shared" si="6"/>
        <v>0</v>
      </c>
      <c r="DL15" s="107"/>
      <c r="DM15" s="197" t="e">
        <f t="shared" ref="DM15:DZ17" si="57">+AVERAGEIFS(N$7:N$112,$K$7:$K$112,$AR15,$M$7:$M$112,"H")</f>
        <v>#DIV/0!</v>
      </c>
      <c r="DN15" s="198" t="e">
        <f t="shared" si="57"/>
        <v>#DIV/0!</v>
      </c>
      <c r="DO15" s="198" t="e">
        <f t="shared" si="57"/>
        <v>#DIV/0!</v>
      </c>
      <c r="DP15" s="198" t="e">
        <f t="shared" si="57"/>
        <v>#DIV/0!</v>
      </c>
      <c r="DQ15" s="198" t="e">
        <f t="shared" si="57"/>
        <v>#DIV/0!</v>
      </c>
      <c r="DR15" s="198" t="e">
        <f t="shared" si="57"/>
        <v>#DIV/0!</v>
      </c>
      <c r="DS15" s="199" t="e">
        <f t="shared" si="57"/>
        <v>#DIV/0!</v>
      </c>
      <c r="DT15" s="198" t="e">
        <f t="shared" si="57"/>
        <v>#DIV/0!</v>
      </c>
      <c r="DU15" s="198" t="e">
        <f t="shared" si="57"/>
        <v>#DIV/0!</v>
      </c>
      <c r="DV15" s="198" t="e">
        <f t="shared" si="57"/>
        <v>#DIV/0!</v>
      </c>
      <c r="DW15" s="200" t="e">
        <f t="shared" si="57"/>
        <v>#DIV/0!</v>
      </c>
      <c r="DX15" s="198" t="e">
        <f t="shared" si="57"/>
        <v>#DIV/0!</v>
      </c>
      <c r="DY15" s="198" t="e">
        <f t="shared" si="57"/>
        <v>#DIV/0!</v>
      </c>
      <c r="DZ15" s="198" t="e">
        <f t="shared" si="57"/>
        <v>#DIV/0!</v>
      </c>
      <c r="EA15" s="198"/>
      <c r="EB15" s="198" t="e">
        <f t="shared" ref="EB15:EN17" si="58">+AVERAGEIFS(AC$7:AC$112,$K$7:$K$112,$AR15,$M$7:$M$112,"H")</f>
        <v>#DIV/0!</v>
      </c>
      <c r="EC15" s="198" t="e">
        <f t="shared" si="58"/>
        <v>#DIV/0!</v>
      </c>
      <c r="ED15" s="198" t="e">
        <f t="shared" si="58"/>
        <v>#DIV/0!</v>
      </c>
      <c r="EE15" s="199" t="e">
        <f t="shared" si="58"/>
        <v>#DIV/0!</v>
      </c>
      <c r="EF15" s="200" t="e">
        <f t="shared" si="58"/>
        <v>#DIV/0!</v>
      </c>
      <c r="EG15" s="198" t="e">
        <f t="shared" si="58"/>
        <v>#DIV/0!</v>
      </c>
      <c r="EH15" s="198" t="e">
        <f t="shared" si="58"/>
        <v>#DIV/0!</v>
      </c>
      <c r="EI15" s="198" t="e">
        <f t="shared" si="58"/>
        <v>#DIV/0!</v>
      </c>
      <c r="EJ15" s="198" t="e">
        <f t="shared" si="58"/>
        <v>#DIV/0!</v>
      </c>
      <c r="EK15" s="198" t="e">
        <f t="shared" si="58"/>
        <v>#DIV/0!</v>
      </c>
      <c r="EL15" s="198" t="e">
        <f t="shared" si="58"/>
        <v>#DIV/0!</v>
      </c>
      <c r="EM15" s="198" t="e">
        <f t="shared" si="58"/>
        <v>#DIV/0!</v>
      </c>
      <c r="EN15" s="201" t="e">
        <f t="shared" si="58"/>
        <v>#DIV/0!</v>
      </c>
      <c r="EO15" s="197" t="e">
        <f t="shared" si="23"/>
        <v>#DIV/0!</v>
      </c>
      <c r="EP15" s="198" t="e">
        <f t="shared" si="24"/>
        <v>#DIV/0!</v>
      </c>
      <c r="EQ15" s="198"/>
      <c r="ER15" s="198" t="e">
        <f t="shared" si="26"/>
        <v>#DIV/0!</v>
      </c>
      <c r="ES15" s="201" t="e">
        <f t="shared" si="27"/>
        <v>#DIV/0!</v>
      </c>
      <c r="ET15" s="202"/>
      <c r="EU15" s="203">
        <f t="shared" si="10"/>
        <v>0</v>
      </c>
      <c r="EV15" s="78"/>
      <c r="EW15" s="213" t="e">
        <f t="shared" si="29"/>
        <v>#DIV/0!</v>
      </c>
      <c r="EX15" s="214" t="e">
        <f t="shared" si="30"/>
        <v>#DIV/0!</v>
      </c>
      <c r="EY15" s="215" t="e">
        <f t="shared" si="31"/>
        <v>#DIV/0!</v>
      </c>
      <c r="EZ15" s="215" t="e">
        <f t="shared" si="32"/>
        <v>#DIV/0!</v>
      </c>
      <c r="FA15" s="216" t="e">
        <f t="shared" si="33"/>
        <v>#DIV/0!</v>
      </c>
      <c r="FB15" s="215" t="e">
        <f t="shared" si="34"/>
        <v>#DIV/0!</v>
      </c>
      <c r="FC15" s="216" t="e">
        <f t="shared" si="35"/>
        <v>#DIV/0!</v>
      </c>
      <c r="FD15" s="217" t="e">
        <f t="shared" si="36"/>
        <v>#DIV/0!</v>
      </c>
      <c r="FE15" s="215" t="e">
        <f t="shared" si="37"/>
        <v>#DIV/0!</v>
      </c>
      <c r="FF15" s="217" t="e">
        <f t="shared" si="38"/>
        <v>#DIV/0!</v>
      </c>
      <c r="FG15" s="215" t="e">
        <f t="shared" si="39"/>
        <v>#DIV/0!</v>
      </c>
      <c r="FH15" s="218" t="e">
        <f t="shared" si="40"/>
        <v>#DIV/0!</v>
      </c>
      <c r="FI15" s="27"/>
    </row>
    <row r="16" spans="2:165" s="1" customFormat="1" ht="30" customHeight="1">
      <c r="B16" s="147">
        <v>11</v>
      </c>
      <c r="C16" s="358">
        <v>44105</v>
      </c>
      <c r="D16" s="360" t="s">
        <v>263</v>
      </c>
      <c r="E16" s="358"/>
      <c r="F16" s="148" t="s">
        <v>142</v>
      </c>
      <c r="G16" s="148" t="s">
        <v>35</v>
      </c>
      <c r="H16" s="158" t="s">
        <v>329</v>
      </c>
      <c r="I16" s="135" t="s">
        <v>272</v>
      </c>
      <c r="J16" s="119" t="s">
        <v>152</v>
      </c>
      <c r="K16" s="149"/>
      <c r="L16" s="150"/>
      <c r="M16" s="149"/>
      <c r="N16" s="151">
        <v>5</v>
      </c>
      <c r="O16" s="152">
        <v>5</v>
      </c>
      <c r="P16" s="152">
        <v>5</v>
      </c>
      <c r="Q16" s="153" t="s">
        <v>35</v>
      </c>
      <c r="R16" s="153" t="s">
        <v>35</v>
      </c>
      <c r="S16" s="154" t="s">
        <v>201</v>
      </c>
      <c r="T16" s="151">
        <v>5</v>
      </c>
      <c r="U16" s="153" t="s">
        <v>201</v>
      </c>
      <c r="V16" s="152">
        <v>5</v>
      </c>
      <c r="W16" s="152">
        <v>5</v>
      </c>
      <c r="X16" s="155">
        <v>5</v>
      </c>
      <c r="Y16" s="151">
        <v>5</v>
      </c>
      <c r="Z16" s="152">
        <v>5</v>
      </c>
      <c r="AA16" s="152">
        <v>5</v>
      </c>
      <c r="AB16" s="153" t="s">
        <v>201</v>
      </c>
      <c r="AC16" s="152">
        <v>5</v>
      </c>
      <c r="AD16" s="152"/>
      <c r="AE16" s="155"/>
      <c r="AF16" s="151"/>
      <c r="AG16" s="155"/>
      <c r="AH16" s="151">
        <v>5</v>
      </c>
      <c r="AI16" s="152">
        <v>5</v>
      </c>
      <c r="AJ16" s="152">
        <v>5</v>
      </c>
      <c r="AK16" s="153" t="s">
        <v>35</v>
      </c>
      <c r="AL16" s="153" t="s">
        <v>201</v>
      </c>
      <c r="AM16" s="153" t="s">
        <v>35</v>
      </c>
      <c r="AN16" s="152">
        <v>4</v>
      </c>
      <c r="AO16" s="154" t="s">
        <v>35</v>
      </c>
      <c r="AP16" s="79"/>
      <c r="AR16" s="315" t="s">
        <v>48</v>
      </c>
      <c r="AS16" s="163" t="e">
        <f t="shared" si="49"/>
        <v>#DIV/0!</v>
      </c>
      <c r="AT16" s="163" t="e">
        <f t="shared" si="49"/>
        <v>#DIV/0!</v>
      </c>
      <c r="AU16" s="163" t="e">
        <f t="shared" si="49"/>
        <v>#DIV/0!</v>
      </c>
      <c r="AV16" s="163" t="e">
        <f t="shared" si="49"/>
        <v>#DIV/0!</v>
      </c>
      <c r="AW16" s="163" t="e">
        <f t="shared" si="49"/>
        <v>#DIV/0!</v>
      </c>
      <c r="AX16" s="164" t="e">
        <f t="shared" si="49"/>
        <v>#DIV/0!</v>
      </c>
      <c r="AY16" s="165" t="e">
        <f t="shared" si="49"/>
        <v>#DIV/0!</v>
      </c>
      <c r="AZ16" s="163" t="e">
        <f t="shared" si="49"/>
        <v>#DIV/0!</v>
      </c>
      <c r="BA16" s="163" t="e">
        <f t="shared" si="49"/>
        <v>#DIV/0!</v>
      </c>
      <c r="BB16" s="163" t="e">
        <f t="shared" si="49"/>
        <v>#DIV/0!</v>
      </c>
      <c r="BC16" s="164" t="e">
        <f t="shared" si="50"/>
        <v>#DIV/0!</v>
      </c>
      <c r="BD16" s="165" t="e">
        <f t="shared" si="50"/>
        <v>#DIV/0!</v>
      </c>
      <c r="BE16" s="163" t="e">
        <f t="shared" si="50"/>
        <v>#DIV/0!</v>
      </c>
      <c r="BF16" s="163" t="e">
        <f t="shared" si="50"/>
        <v>#DIV/0!</v>
      </c>
      <c r="BG16" s="163" t="e">
        <f t="shared" si="50"/>
        <v>#DIV/0!</v>
      </c>
      <c r="BH16" s="163" t="e">
        <f t="shared" si="50"/>
        <v>#DIV/0!</v>
      </c>
      <c r="BI16" s="163" t="e">
        <f t="shared" si="50"/>
        <v>#DIV/0!</v>
      </c>
      <c r="BJ16" s="164" t="e">
        <f t="shared" si="50"/>
        <v>#DIV/0!</v>
      </c>
      <c r="BK16" s="165" t="e">
        <f t="shared" si="50"/>
        <v>#DIV/0!</v>
      </c>
      <c r="BL16" s="163" t="e">
        <f t="shared" si="50"/>
        <v>#DIV/0!</v>
      </c>
      <c r="BM16" s="165" t="e">
        <f t="shared" si="51"/>
        <v>#DIV/0!</v>
      </c>
      <c r="BN16" s="163" t="e">
        <f t="shared" si="51"/>
        <v>#DIV/0!</v>
      </c>
      <c r="BO16" s="163" t="e">
        <f t="shared" si="51"/>
        <v>#DIV/0!</v>
      </c>
      <c r="BP16" s="163" t="e">
        <f t="shared" si="51"/>
        <v>#DIV/0!</v>
      </c>
      <c r="BQ16" s="163" t="e">
        <f t="shared" si="51"/>
        <v>#DIV/0!</v>
      </c>
      <c r="BR16" s="163" t="e">
        <f>+AVERAGEIF($K$7:$K$112,$AR16,AM$7:AM$112)</f>
        <v>#DIV/0!</v>
      </c>
      <c r="BS16" s="163" t="e">
        <f t="shared" si="52"/>
        <v>#DIV/0!</v>
      </c>
      <c r="BT16" s="164" t="e">
        <f t="shared" si="52"/>
        <v>#DIV/0!</v>
      </c>
      <c r="BU16" s="165" t="e">
        <f t="shared" si="11"/>
        <v>#DIV/0!</v>
      </c>
      <c r="BV16" s="163" t="e">
        <f t="shared" si="12"/>
        <v>#DIV/0!</v>
      </c>
      <c r="BW16" s="163" t="e">
        <f t="shared" si="13"/>
        <v>#DIV/0!</v>
      </c>
      <c r="BX16" s="163" t="e">
        <f t="shared" si="14"/>
        <v>#DIV/0!</v>
      </c>
      <c r="BY16" s="163" t="e">
        <f t="shared" si="15"/>
        <v>#DIV/0!</v>
      </c>
      <c r="BZ16" s="163" t="e">
        <f t="shared" si="16"/>
        <v>#DIV/0!</v>
      </c>
      <c r="CA16" s="168">
        <f t="shared" si="41"/>
        <v>0</v>
      </c>
      <c r="CB16" s="79"/>
      <c r="CC16" s="197" t="e">
        <f t="shared" si="53"/>
        <v>#DIV/0!</v>
      </c>
      <c r="CD16" s="198" t="e">
        <f t="shared" si="53"/>
        <v>#DIV/0!</v>
      </c>
      <c r="CE16" s="198" t="e">
        <f t="shared" si="53"/>
        <v>#DIV/0!</v>
      </c>
      <c r="CF16" s="198" t="e">
        <f t="shared" si="53"/>
        <v>#DIV/0!</v>
      </c>
      <c r="CG16" s="198" t="e">
        <f t="shared" si="53"/>
        <v>#DIV/0!</v>
      </c>
      <c r="CH16" s="198" t="e">
        <f t="shared" si="53"/>
        <v>#DIV/0!</v>
      </c>
      <c r="CI16" s="199" t="e">
        <f t="shared" si="53"/>
        <v>#DIV/0!</v>
      </c>
      <c r="CJ16" s="198" t="e">
        <f t="shared" si="53"/>
        <v>#DIV/0!</v>
      </c>
      <c r="CK16" s="198" t="e">
        <f t="shared" si="53"/>
        <v>#DIV/0!</v>
      </c>
      <c r="CL16" s="198" t="e">
        <f t="shared" si="53"/>
        <v>#DIV/0!</v>
      </c>
      <c r="CM16" s="200" t="e">
        <f t="shared" si="54"/>
        <v>#DIV/0!</v>
      </c>
      <c r="CN16" s="198" t="e">
        <f t="shared" si="54"/>
        <v>#DIV/0!</v>
      </c>
      <c r="CO16" s="198" t="e">
        <f t="shared" si="54"/>
        <v>#DIV/0!</v>
      </c>
      <c r="CP16" s="198" t="e">
        <f t="shared" si="54"/>
        <v>#DIV/0!</v>
      </c>
      <c r="CQ16" s="198" t="e">
        <f t="shared" si="54"/>
        <v>#DIV/0!</v>
      </c>
      <c r="CR16" s="198" t="e">
        <f t="shared" si="54"/>
        <v>#DIV/0!</v>
      </c>
      <c r="CS16" s="198" t="e">
        <f t="shared" si="54"/>
        <v>#DIV/0!</v>
      </c>
      <c r="CT16" s="198" t="e">
        <f t="shared" si="54"/>
        <v>#DIV/0!</v>
      </c>
      <c r="CU16" s="199" t="e">
        <f t="shared" si="54"/>
        <v>#DIV/0!</v>
      </c>
      <c r="CV16" s="200" t="e">
        <f t="shared" si="54"/>
        <v>#DIV/0!</v>
      </c>
      <c r="CW16" s="198" t="e">
        <f t="shared" si="55"/>
        <v>#DIV/0!</v>
      </c>
      <c r="CX16" s="198" t="e">
        <f t="shared" si="55"/>
        <v>#DIV/0!</v>
      </c>
      <c r="CY16" s="198" t="e">
        <f t="shared" si="55"/>
        <v>#DIV/0!</v>
      </c>
      <c r="CZ16" s="198" t="e">
        <f t="shared" si="55"/>
        <v>#DIV/0!</v>
      </c>
      <c r="DA16" s="198" t="e">
        <f t="shared" si="55"/>
        <v>#DIV/0!</v>
      </c>
      <c r="DB16" s="198" t="e">
        <f>+AVERAGEIFS(AM$7:AM$112,$K$7:$K$112,$AR16,$M$7:$M$112,"M")</f>
        <v>#DIV/0!</v>
      </c>
      <c r="DC16" s="198" t="e">
        <f t="shared" si="56"/>
        <v>#DIV/0!</v>
      </c>
      <c r="DD16" s="201" t="e">
        <f t="shared" si="56"/>
        <v>#DIV/0!</v>
      </c>
      <c r="DE16" s="197" t="e">
        <f t="shared" si="17"/>
        <v>#DIV/0!</v>
      </c>
      <c r="DF16" s="198" t="e">
        <f t="shared" si="18"/>
        <v>#DIV/0!</v>
      </c>
      <c r="DG16" s="198" t="e">
        <f t="shared" si="19"/>
        <v>#DIV/0!</v>
      </c>
      <c r="DH16" s="198" t="e">
        <f t="shared" si="20"/>
        <v>#DIV/0!</v>
      </c>
      <c r="DI16" s="201" t="e">
        <f t="shared" si="21"/>
        <v>#DIV/0!</v>
      </c>
      <c r="DJ16" s="202" t="e">
        <f t="shared" si="22"/>
        <v>#DIV/0!</v>
      </c>
      <c r="DK16" s="203">
        <f t="shared" si="6"/>
        <v>0</v>
      </c>
      <c r="DL16" s="107"/>
      <c r="DM16" s="197" t="e">
        <f t="shared" si="57"/>
        <v>#DIV/0!</v>
      </c>
      <c r="DN16" s="198" t="e">
        <f t="shared" si="57"/>
        <v>#DIV/0!</v>
      </c>
      <c r="DO16" s="198" t="e">
        <f t="shared" si="57"/>
        <v>#DIV/0!</v>
      </c>
      <c r="DP16" s="198" t="e">
        <f t="shared" si="57"/>
        <v>#DIV/0!</v>
      </c>
      <c r="DQ16" s="198" t="e">
        <f t="shared" si="57"/>
        <v>#DIV/0!</v>
      </c>
      <c r="DR16" s="198" t="e">
        <f t="shared" si="57"/>
        <v>#DIV/0!</v>
      </c>
      <c r="DS16" s="199" t="e">
        <f t="shared" si="57"/>
        <v>#DIV/0!</v>
      </c>
      <c r="DT16" s="198" t="e">
        <f t="shared" si="57"/>
        <v>#DIV/0!</v>
      </c>
      <c r="DU16" s="198" t="e">
        <f t="shared" si="57"/>
        <v>#DIV/0!</v>
      </c>
      <c r="DV16" s="198" t="e">
        <f t="shared" si="57"/>
        <v>#DIV/0!</v>
      </c>
      <c r="DW16" s="200" t="e">
        <f t="shared" si="57"/>
        <v>#DIV/0!</v>
      </c>
      <c r="DX16" s="198" t="e">
        <f t="shared" si="57"/>
        <v>#DIV/0!</v>
      </c>
      <c r="DY16" s="198" t="e">
        <f t="shared" si="57"/>
        <v>#DIV/0!</v>
      </c>
      <c r="DZ16" s="198" t="e">
        <f t="shared" si="57"/>
        <v>#DIV/0!</v>
      </c>
      <c r="EA16" s="198" t="e">
        <f>+AVERAGEIFS(AB$7:AB$112,$K$7:$K$112,$AR16,$M$7:$M$112,"H")</f>
        <v>#DIV/0!</v>
      </c>
      <c r="EB16" s="198" t="e">
        <f t="shared" si="58"/>
        <v>#DIV/0!</v>
      </c>
      <c r="EC16" s="198" t="e">
        <f t="shared" si="58"/>
        <v>#DIV/0!</v>
      </c>
      <c r="ED16" s="198" t="e">
        <f t="shared" si="58"/>
        <v>#DIV/0!</v>
      </c>
      <c r="EE16" s="199" t="e">
        <f t="shared" si="58"/>
        <v>#DIV/0!</v>
      </c>
      <c r="EF16" s="200" t="e">
        <f t="shared" si="58"/>
        <v>#DIV/0!</v>
      </c>
      <c r="EG16" s="198" t="e">
        <f t="shared" si="58"/>
        <v>#DIV/0!</v>
      </c>
      <c r="EH16" s="198" t="e">
        <f t="shared" si="58"/>
        <v>#DIV/0!</v>
      </c>
      <c r="EI16" s="198" t="e">
        <f t="shared" si="58"/>
        <v>#DIV/0!</v>
      </c>
      <c r="EJ16" s="198" t="e">
        <f t="shared" si="58"/>
        <v>#DIV/0!</v>
      </c>
      <c r="EK16" s="198" t="e">
        <f t="shared" si="58"/>
        <v>#DIV/0!</v>
      </c>
      <c r="EL16" s="198" t="e">
        <f t="shared" si="58"/>
        <v>#DIV/0!</v>
      </c>
      <c r="EM16" s="198" t="e">
        <f t="shared" si="58"/>
        <v>#DIV/0!</v>
      </c>
      <c r="EN16" s="201" t="e">
        <f t="shared" si="58"/>
        <v>#DIV/0!</v>
      </c>
      <c r="EO16" s="197" t="e">
        <f t="shared" si="23"/>
        <v>#DIV/0!</v>
      </c>
      <c r="EP16" s="198" t="e">
        <f t="shared" si="24"/>
        <v>#DIV/0!</v>
      </c>
      <c r="EQ16" s="198" t="e">
        <f t="shared" si="25"/>
        <v>#DIV/0!</v>
      </c>
      <c r="ER16" s="198" t="e">
        <f t="shared" si="26"/>
        <v>#DIV/0!</v>
      </c>
      <c r="ES16" s="201" t="e">
        <f t="shared" si="27"/>
        <v>#DIV/0!</v>
      </c>
      <c r="ET16" s="202" t="e">
        <f t="shared" si="28"/>
        <v>#DIV/0!</v>
      </c>
      <c r="EU16" s="203">
        <f t="shared" si="10"/>
        <v>0</v>
      </c>
      <c r="EV16" s="78"/>
      <c r="EW16" s="213" t="e">
        <f t="shared" si="29"/>
        <v>#DIV/0!</v>
      </c>
      <c r="EX16" s="214" t="e">
        <f t="shared" si="30"/>
        <v>#DIV/0!</v>
      </c>
      <c r="EY16" s="215" t="e">
        <f t="shared" si="31"/>
        <v>#DIV/0!</v>
      </c>
      <c r="EZ16" s="215" t="e">
        <f t="shared" si="32"/>
        <v>#DIV/0!</v>
      </c>
      <c r="FA16" s="216" t="e">
        <f t="shared" si="33"/>
        <v>#DIV/0!</v>
      </c>
      <c r="FB16" s="215" t="e">
        <f t="shared" si="34"/>
        <v>#DIV/0!</v>
      </c>
      <c r="FC16" s="216" t="e">
        <f t="shared" si="35"/>
        <v>#DIV/0!</v>
      </c>
      <c r="FD16" s="217" t="e">
        <f t="shared" si="36"/>
        <v>#DIV/0!</v>
      </c>
      <c r="FE16" s="215" t="e">
        <f t="shared" si="37"/>
        <v>#DIV/0!</v>
      </c>
      <c r="FF16" s="217" t="e">
        <f t="shared" si="38"/>
        <v>#DIV/0!</v>
      </c>
      <c r="FG16" s="215" t="e">
        <f t="shared" si="39"/>
        <v>#DIV/0!</v>
      </c>
      <c r="FH16" s="218" t="e">
        <f t="shared" si="40"/>
        <v>#DIV/0!</v>
      </c>
      <c r="FI16" s="27"/>
    </row>
    <row r="17" spans="2:165" s="1" customFormat="1" ht="30" customHeight="1">
      <c r="B17" s="147">
        <v>12</v>
      </c>
      <c r="C17" s="358">
        <v>44105</v>
      </c>
      <c r="D17" s="360" t="s">
        <v>265</v>
      </c>
      <c r="E17" s="358"/>
      <c r="F17" s="148" t="s">
        <v>142</v>
      </c>
      <c r="G17" s="148" t="s">
        <v>34</v>
      </c>
      <c r="H17" s="158" t="s">
        <v>323</v>
      </c>
      <c r="I17" s="135" t="s">
        <v>149</v>
      </c>
      <c r="J17" s="119" t="s">
        <v>152</v>
      </c>
      <c r="K17" s="149"/>
      <c r="L17" s="150"/>
      <c r="M17" s="149"/>
      <c r="N17" s="151">
        <v>4</v>
      </c>
      <c r="O17" s="152">
        <v>4</v>
      </c>
      <c r="P17" s="152">
        <v>3</v>
      </c>
      <c r="Q17" s="153" t="s">
        <v>34</v>
      </c>
      <c r="R17" s="153" t="s">
        <v>34</v>
      </c>
      <c r="S17" s="154" t="s">
        <v>34</v>
      </c>
      <c r="T17" s="151">
        <v>4</v>
      </c>
      <c r="U17" s="153" t="s">
        <v>35</v>
      </c>
      <c r="V17" s="152">
        <v>3</v>
      </c>
      <c r="W17" s="152">
        <v>3</v>
      </c>
      <c r="X17" s="155">
        <v>4</v>
      </c>
      <c r="Y17" s="151">
        <v>4</v>
      </c>
      <c r="Z17" s="152">
        <v>5</v>
      </c>
      <c r="AA17" s="152">
        <v>5</v>
      </c>
      <c r="AB17" s="153" t="s">
        <v>35</v>
      </c>
      <c r="AC17" s="152">
        <v>4</v>
      </c>
      <c r="AD17" s="152"/>
      <c r="AE17" s="155">
        <v>4</v>
      </c>
      <c r="AF17" s="151">
        <v>3</v>
      </c>
      <c r="AG17" s="155"/>
      <c r="AH17" s="151">
        <v>5</v>
      </c>
      <c r="AI17" s="152">
        <v>4</v>
      </c>
      <c r="AJ17" s="152">
        <v>4</v>
      </c>
      <c r="AK17" s="153" t="s">
        <v>35</v>
      </c>
      <c r="AL17" s="153" t="s">
        <v>34</v>
      </c>
      <c r="AM17" s="153" t="s">
        <v>35</v>
      </c>
      <c r="AN17" s="152">
        <v>4</v>
      </c>
      <c r="AO17" s="154" t="s">
        <v>35</v>
      </c>
      <c r="AP17" s="79"/>
      <c r="AR17" s="315" t="s">
        <v>157</v>
      </c>
      <c r="AS17" s="163" t="e">
        <f t="shared" si="49"/>
        <v>#DIV/0!</v>
      </c>
      <c r="AT17" s="163" t="e">
        <f t="shared" si="49"/>
        <v>#DIV/0!</v>
      </c>
      <c r="AU17" s="163" t="e">
        <f t="shared" si="49"/>
        <v>#DIV/0!</v>
      </c>
      <c r="AV17" s="163" t="e">
        <f t="shared" si="49"/>
        <v>#DIV/0!</v>
      </c>
      <c r="AW17" s="163" t="e">
        <f t="shared" si="49"/>
        <v>#DIV/0!</v>
      </c>
      <c r="AX17" s="164" t="e">
        <f t="shared" si="49"/>
        <v>#DIV/0!</v>
      </c>
      <c r="AY17" s="165" t="e">
        <f t="shared" si="49"/>
        <v>#DIV/0!</v>
      </c>
      <c r="AZ17" s="163" t="e">
        <f t="shared" si="49"/>
        <v>#DIV/0!</v>
      </c>
      <c r="BA17" s="163" t="e">
        <f t="shared" si="49"/>
        <v>#DIV/0!</v>
      </c>
      <c r="BB17" s="163" t="e">
        <f t="shared" si="49"/>
        <v>#DIV/0!</v>
      </c>
      <c r="BC17" s="164" t="e">
        <f t="shared" si="50"/>
        <v>#DIV/0!</v>
      </c>
      <c r="BD17" s="165" t="e">
        <f t="shared" si="50"/>
        <v>#DIV/0!</v>
      </c>
      <c r="BE17" s="163" t="e">
        <f t="shared" si="50"/>
        <v>#DIV/0!</v>
      </c>
      <c r="BF17" s="163" t="e">
        <f t="shared" si="50"/>
        <v>#DIV/0!</v>
      </c>
      <c r="BG17" s="163" t="e">
        <f t="shared" si="50"/>
        <v>#DIV/0!</v>
      </c>
      <c r="BH17" s="163" t="e">
        <f t="shared" si="50"/>
        <v>#DIV/0!</v>
      </c>
      <c r="BI17" s="163" t="e">
        <f t="shared" si="50"/>
        <v>#DIV/0!</v>
      </c>
      <c r="BJ17" s="164" t="e">
        <f t="shared" si="50"/>
        <v>#DIV/0!</v>
      </c>
      <c r="BK17" s="165" t="e">
        <f t="shared" si="50"/>
        <v>#DIV/0!</v>
      </c>
      <c r="BL17" s="163" t="e">
        <f t="shared" si="50"/>
        <v>#DIV/0!</v>
      </c>
      <c r="BM17" s="165" t="e">
        <f t="shared" si="51"/>
        <v>#DIV/0!</v>
      </c>
      <c r="BN17" s="163" t="e">
        <f t="shared" si="51"/>
        <v>#DIV/0!</v>
      </c>
      <c r="BO17" s="163" t="e">
        <f t="shared" si="51"/>
        <v>#DIV/0!</v>
      </c>
      <c r="BP17" s="163" t="e">
        <f t="shared" si="51"/>
        <v>#DIV/0!</v>
      </c>
      <c r="BQ17" s="163" t="e">
        <f t="shared" si="51"/>
        <v>#DIV/0!</v>
      </c>
      <c r="BR17" s="163" t="e">
        <f>+AVERAGEIF($K$7:$K$112,$AR17,AM$7:AM$112)</f>
        <v>#DIV/0!</v>
      </c>
      <c r="BS17" s="163" t="e">
        <f t="shared" si="52"/>
        <v>#DIV/0!</v>
      </c>
      <c r="BT17" s="164" t="e">
        <f t="shared" si="52"/>
        <v>#DIV/0!</v>
      </c>
      <c r="BU17" s="165" t="e">
        <f t="shared" si="11"/>
        <v>#DIV/0!</v>
      </c>
      <c r="BV17" s="163" t="e">
        <f t="shared" si="12"/>
        <v>#DIV/0!</v>
      </c>
      <c r="BW17" s="163" t="e">
        <f t="shared" si="13"/>
        <v>#DIV/0!</v>
      </c>
      <c r="BX17" s="163" t="e">
        <f t="shared" si="14"/>
        <v>#DIV/0!</v>
      </c>
      <c r="BY17" s="163" t="e">
        <f t="shared" si="15"/>
        <v>#DIV/0!</v>
      </c>
      <c r="BZ17" s="163" t="e">
        <f t="shared" si="16"/>
        <v>#DIV/0!</v>
      </c>
      <c r="CA17" s="168">
        <f t="shared" si="41"/>
        <v>0</v>
      </c>
      <c r="CB17" s="79"/>
      <c r="CC17" s="197" t="e">
        <f t="shared" si="53"/>
        <v>#DIV/0!</v>
      </c>
      <c r="CD17" s="198" t="e">
        <f t="shared" si="53"/>
        <v>#DIV/0!</v>
      </c>
      <c r="CE17" s="198" t="e">
        <f t="shared" si="53"/>
        <v>#DIV/0!</v>
      </c>
      <c r="CF17" s="198" t="e">
        <f t="shared" si="53"/>
        <v>#DIV/0!</v>
      </c>
      <c r="CG17" s="198" t="e">
        <f t="shared" si="53"/>
        <v>#DIV/0!</v>
      </c>
      <c r="CH17" s="198" t="e">
        <f t="shared" si="53"/>
        <v>#DIV/0!</v>
      </c>
      <c r="CI17" s="199" t="e">
        <f t="shared" si="53"/>
        <v>#DIV/0!</v>
      </c>
      <c r="CJ17" s="198" t="e">
        <f t="shared" si="53"/>
        <v>#DIV/0!</v>
      </c>
      <c r="CK17" s="198" t="e">
        <f t="shared" si="53"/>
        <v>#DIV/0!</v>
      </c>
      <c r="CL17" s="198" t="e">
        <f t="shared" si="53"/>
        <v>#DIV/0!</v>
      </c>
      <c r="CM17" s="200" t="e">
        <f t="shared" si="54"/>
        <v>#DIV/0!</v>
      </c>
      <c r="CN17" s="198" t="e">
        <f t="shared" si="54"/>
        <v>#DIV/0!</v>
      </c>
      <c r="CO17" s="198" t="e">
        <f t="shared" si="54"/>
        <v>#DIV/0!</v>
      </c>
      <c r="CP17" s="198" t="e">
        <f t="shared" si="54"/>
        <v>#DIV/0!</v>
      </c>
      <c r="CQ17" s="198" t="e">
        <f t="shared" si="54"/>
        <v>#DIV/0!</v>
      </c>
      <c r="CR17" s="198" t="e">
        <f t="shared" si="54"/>
        <v>#DIV/0!</v>
      </c>
      <c r="CS17" s="198" t="e">
        <f t="shared" si="54"/>
        <v>#DIV/0!</v>
      </c>
      <c r="CT17" s="198" t="e">
        <f t="shared" si="54"/>
        <v>#DIV/0!</v>
      </c>
      <c r="CU17" s="199" t="e">
        <f t="shared" si="54"/>
        <v>#DIV/0!</v>
      </c>
      <c r="CV17" s="200" t="e">
        <f t="shared" si="54"/>
        <v>#DIV/0!</v>
      </c>
      <c r="CW17" s="198" t="e">
        <f t="shared" si="55"/>
        <v>#DIV/0!</v>
      </c>
      <c r="CX17" s="198" t="e">
        <f t="shared" si="55"/>
        <v>#DIV/0!</v>
      </c>
      <c r="CY17" s="198" t="e">
        <f t="shared" si="55"/>
        <v>#DIV/0!</v>
      </c>
      <c r="CZ17" s="198" t="e">
        <f t="shared" si="55"/>
        <v>#DIV/0!</v>
      </c>
      <c r="DA17" s="198" t="e">
        <f t="shared" si="55"/>
        <v>#DIV/0!</v>
      </c>
      <c r="DB17" s="198" t="e">
        <f>+AVERAGEIFS(AM$7:AM$112,$K$7:$K$112,$AR17,$M$7:$M$112,"M")</f>
        <v>#DIV/0!</v>
      </c>
      <c r="DC17" s="198" t="e">
        <f t="shared" si="56"/>
        <v>#DIV/0!</v>
      </c>
      <c r="DD17" s="201" t="e">
        <f t="shared" si="56"/>
        <v>#DIV/0!</v>
      </c>
      <c r="DE17" s="197" t="e">
        <f t="shared" si="17"/>
        <v>#DIV/0!</v>
      </c>
      <c r="DF17" s="198" t="e">
        <f t="shared" si="18"/>
        <v>#DIV/0!</v>
      </c>
      <c r="DG17" s="198" t="e">
        <f t="shared" si="19"/>
        <v>#DIV/0!</v>
      </c>
      <c r="DH17" s="198" t="e">
        <f t="shared" si="20"/>
        <v>#DIV/0!</v>
      </c>
      <c r="DI17" s="201" t="e">
        <f t="shared" si="21"/>
        <v>#DIV/0!</v>
      </c>
      <c r="DJ17" s="202" t="e">
        <f t="shared" si="22"/>
        <v>#DIV/0!</v>
      </c>
      <c r="DK17" s="203">
        <f t="shared" si="6"/>
        <v>0</v>
      </c>
      <c r="DL17" s="107"/>
      <c r="DM17" s="197" t="e">
        <f t="shared" si="57"/>
        <v>#DIV/0!</v>
      </c>
      <c r="DN17" s="198" t="e">
        <f t="shared" si="57"/>
        <v>#DIV/0!</v>
      </c>
      <c r="DO17" s="198" t="e">
        <f t="shared" si="57"/>
        <v>#DIV/0!</v>
      </c>
      <c r="DP17" s="198" t="e">
        <f t="shared" si="57"/>
        <v>#DIV/0!</v>
      </c>
      <c r="DQ17" s="198" t="e">
        <f t="shared" si="57"/>
        <v>#DIV/0!</v>
      </c>
      <c r="DR17" s="198" t="e">
        <f t="shared" si="57"/>
        <v>#DIV/0!</v>
      </c>
      <c r="DS17" s="199" t="e">
        <f t="shared" si="57"/>
        <v>#DIV/0!</v>
      </c>
      <c r="DT17" s="198" t="e">
        <f t="shared" si="57"/>
        <v>#DIV/0!</v>
      </c>
      <c r="DU17" s="198" t="e">
        <f t="shared" si="57"/>
        <v>#DIV/0!</v>
      </c>
      <c r="DV17" s="198" t="e">
        <f t="shared" si="57"/>
        <v>#DIV/0!</v>
      </c>
      <c r="DW17" s="200" t="e">
        <f t="shared" si="57"/>
        <v>#DIV/0!</v>
      </c>
      <c r="DX17" s="198" t="e">
        <f t="shared" si="57"/>
        <v>#DIV/0!</v>
      </c>
      <c r="DY17" s="198" t="e">
        <f t="shared" si="57"/>
        <v>#DIV/0!</v>
      </c>
      <c r="DZ17" s="198" t="e">
        <f t="shared" si="57"/>
        <v>#DIV/0!</v>
      </c>
      <c r="EA17" s="198" t="e">
        <f>+AVERAGEIFS(AB$7:AB$112,$K$7:$K$112,$AR17,$M$7:$M$112,"H")</f>
        <v>#DIV/0!</v>
      </c>
      <c r="EB17" s="198" t="e">
        <f t="shared" si="58"/>
        <v>#DIV/0!</v>
      </c>
      <c r="EC17" s="198" t="e">
        <f t="shared" si="58"/>
        <v>#DIV/0!</v>
      </c>
      <c r="ED17" s="198" t="e">
        <f t="shared" si="58"/>
        <v>#DIV/0!</v>
      </c>
      <c r="EE17" s="199" t="e">
        <f t="shared" si="58"/>
        <v>#DIV/0!</v>
      </c>
      <c r="EF17" s="200" t="e">
        <f t="shared" si="58"/>
        <v>#DIV/0!</v>
      </c>
      <c r="EG17" s="198" t="e">
        <f t="shared" si="58"/>
        <v>#DIV/0!</v>
      </c>
      <c r="EH17" s="198" t="e">
        <f t="shared" si="58"/>
        <v>#DIV/0!</v>
      </c>
      <c r="EI17" s="198" t="e">
        <f t="shared" si="58"/>
        <v>#DIV/0!</v>
      </c>
      <c r="EJ17" s="198" t="e">
        <f t="shared" si="58"/>
        <v>#DIV/0!</v>
      </c>
      <c r="EK17" s="198" t="e">
        <f t="shared" si="58"/>
        <v>#DIV/0!</v>
      </c>
      <c r="EL17" s="198" t="e">
        <f t="shared" si="58"/>
        <v>#DIV/0!</v>
      </c>
      <c r="EM17" s="198" t="e">
        <f t="shared" si="58"/>
        <v>#DIV/0!</v>
      </c>
      <c r="EN17" s="201" t="e">
        <f t="shared" si="58"/>
        <v>#DIV/0!</v>
      </c>
      <c r="EO17" s="197" t="e">
        <f t="shared" si="23"/>
        <v>#DIV/0!</v>
      </c>
      <c r="EP17" s="198" t="e">
        <f t="shared" si="24"/>
        <v>#DIV/0!</v>
      </c>
      <c r="EQ17" s="198" t="e">
        <f t="shared" si="25"/>
        <v>#DIV/0!</v>
      </c>
      <c r="ER17" s="198" t="e">
        <f t="shared" si="26"/>
        <v>#DIV/0!</v>
      </c>
      <c r="ES17" s="201" t="e">
        <f t="shared" si="27"/>
        <v>#DIV/0!</v>
      </c>
      <c r="ET17" s="202" t="e">
        <f t="shared" si="28"/>
        <v>#DIV/0!</v>
      </c>
      <c r="EU17" s="203">
        <f t="shared" si="10"/>
        <v>0</v>
      </c>
      <c r="EV17" s="78"/>
      <c r="EW17" s="213" t="e">
        <f t="shared" si="29"/>
        <v>#DIV/0!</v>
      </c>
      <c r="EX17" s="214" t="e">
        <f t="shared" si="30"/>
        <v>#DIV/0!</v>
      </c>
      <c r="EY17" s="215" t="e">
        <f t="shared" si="31"/>
        <v>#DIV/0!</v>
      </c>
      <c r="EZ17" s="215" t="e">
        <f t="shared" si="32"/>
        <v>#DIV/0!</v>
      </c>
      <c r="FA17" s="216" t="e">
        <f t="shared" si="33"/>
        <v>#DIV/0!</v>
      </c>
      <c r="FB17" s="215" t="e">
        <f t="shared" si="34"/>
        <v>#DIV/0!</v>
      </c>
      <c r="FC17" s="216" t="e">
        <f t="shared" si="35"/>
        <v>#DIV/0!</v>
      </c>
      <c r="FD17" s="217" t="e">
        <f t="shared" si="36"/>
        <v>#DIV/0!</v>
      </c>
      <c r="FE17" s="215" t="e">
        <f t="shared" si="37"/>
        <v>#DIV/0!</v>
      </c>
      <c r="FF17" s="217" t="e">
        <f t="shared" si="38"/>
        <v>#DIV/0!</v>
      </c>
      <c r="FG17" s="215" t="e">
        <f t="shared" si="39"/>
        <v>#DIV/0!</v>
      </c>
      <c r="FH17" s="218" t="e">
        <f t="shared" si="40"/>
        <v>#DIV/0!</v>
      </c>
      <c r="FI17" s="27"/>
    </row>
    <row r="18" spans="2:165" s="1" customFormat="1" ht="30" customHeight="1">
      <c r="B18" s="147">
        <v>13</v>
      </c>
      <c r="C18" s="358">
        <v>44105</v>
      </c>
      <c r="D18" s="360" t="s">
        <v>263</v>
      </c>
      <c r="E18" s="358"/>
      <c r="F18" s="148" t="s">
        <v>142</v>
      </c>
      <c r="G18" s="148" t="s">
        <v>34</v>
      </c>
      <c r="H18" s="158" t="s">
        <v>330</v>
      </c>
      <c r="I18" s="135" t="s">
        <v>272</v>
      </c>
      <c r="J18" s="119" t="s">
        <v>151</v>
      </c>
      <c r="K18" s="149"/>
      <c r="L18" s="150"/>
      <c r="M18" s="149"/>
      <c r="N18" s="151">
        <v>5</v>
      </c>
      <c r="O18" s="152">
        <v>5</v>
      </c>
      <c r="P18" s="152">
        <v>5</v>
      </c>
      <c r="Q18" s="153" t="s">
        <v>35</v>
      </c>
      <c r="R18" s="153" t="s">
        <v>35</v>
      </c>
      <c r="S18" s="154" t="s">
        <v>35</v>
      </c>
      <c r="T18" s="151">
        <v>5</v>
      </c>
      <c r="U18" s="153" t="s">
        <v>35</v>
      </c>
      <c r="V18" s="152">
        <v>5</v>
      </c>
      <c r="W18" s="152">
        <v>5</v>
      </c>
      <c r="X18" s="155">
        <v>5</v>
      </c>
      <c r="Y18" s="151">
        <v>5</v>
      </c>
      <c r="Z18" s="152">
        <v>5</v>
      </c>
      <c r="AA18" s="152">
        <v>5</v>
      </c>
      <c r="AB18" s="153" t="s">
        <v>35</v>
      </c>
      <c r="AC18" s="152">
        <v>5</v>
      </c>
      <c r="AD18" s="152">
        <v>5</v>
      </c>
      <c r="AE18" s="155">
        <v>5</v>
      </c>
      <c r="AF18" s="151">
        <v>5</v>
      </c>
      <c r="AG18" s="155">
        <v>5</v>
      </c>
      <c r="AH18" s="151">
        <v>5</v>
      </c>
      <c r="AI18" s="152">
        <v>5</v>
      </c>
      <c r="AJ18" s="152">
        <v>5</v>
      </c>
      <c r="AK18" s="153" t="s">
        <v>35</v>
      </c>
      <c r="AL18" s="153" t="s">
        <v>34</v>
      </c>
      <c r="AM18" s="153" t="s">
        <v>35</v>
      </c>
      <c r="AN18" s="152">
        <v>5</v>
      </c>
      <c r="AO18" s="154" t="s">
        <v>35</v>
      </c>
      <c r="AP18" s="79"/>
      <c r="AR18" s="315" t="s">
        <v>222</v>
      </c>
      <c r="AS18" s="163"/>
      <c r="AT18" s="163"/>
      <c r="AU18" s="163"/>
      <c r="AV18" s="163"/>
      <c r="AW18" s="163"/>
      <c r="AX18" s="164"/>
      <c r="AY18" s="165"/>
      <c r="AZ18" s="163"/>
      <c r="BA18" s="163"/>
      <c r="BB18" s="163"/>
      <c r="BC18" s="164"/>
      <c r="BD18" s="165"/>
      <c r="BE18" s="163"/>
      <c r="BF18" s="163"/>
      <c r="BG18" s="163"/>
      <c r="BH18" s="163"/>
      <c r="BI18" s="163"/>
      <c r="BJ18" s="164"/>
      <c r="BK18" s="165"/>
      <c r="BL18" s="163"/>
      <c r="BM18" s="165"/>
      <c r="BN18" s="163"/>
      <c r="BO18" s="163"/>
      <c r="BP18" s="163"/>
      <c r="BQ18" s="163"/>
      <c r="BR18" s="163"/>
      <c r="BS18" s="163"/>
      <c r="BT18" s="164"/>
      <c r="BU18" s="165"/>
      <c r="BV18" s="163"/>
      <c r="BW18" s="163"/>
      <c r="BX18" s="163"/>
      <c r="BY18" s="163"/>
      <c r="BZ18" s="163"/>
      <c r="CA18" s="168">
        <f t="shared" si="41"/>
        <v>0</v>
      </c>
      <c r="CB18" s="79"/>
      <c r="CC18" s="197"/>
      <c r="CD18" s="198"/>
      <c r="CE18" s="198"/>
      <c r="CF18" s="198"/>
      <c r="CG18" s="198"/>
      <c r="CH18" s="198"/>
      <c r="CI18" s="199"/>
      <c r="CJ18" s="198"/>
      <c r="CK18" s="198"/>
      <c r="CL18" s="198"/>
      <c r="CM18" s="200"/>
      <c r="CN18" s="198"/>
      <c r="CO18" s="198"/>
      <c r="CP18" s="198"/>
      <c r="CQ18" s="198"/>
      <c r="CR18" s="198"/>
      <c r="CS18" s="198"/>
      <c r="CT18" s="198"/>
      <c r="CU18" s="199"/>
      <c r="CV18" s="200"/>
      <c r="CW18" s="198"/>
      <c r="CX18" s="198"/>
      <c r="CY18" s="198"/>
      <c r="CZ18" s="198"/>
      <c r="DA18" s="198"/>
      <c r="DB18" s="198"/>
      <c r="DC18" s="198"/>
      <c r="DD18" s="201"/>
      <c r="DE18" s="197"/>
      <c r="DF18" s="198"/>
      <c r="DG18" s="198"/>
      <c r="DH18" s="198"/>
      <c r="DI18" s="201"/>
      <c r="DJ18" s="202"/>
      <c r="DK18" s="203">
        <f t="shared" si="6"/>
        <v>0</v>
      </c>
      <c r="DL18" s="107"/>
      <c r="DM18" s="197"/>
      <c r="DN18" s="198"/>
      <c r="DO18" s="198"/>
      <c r="DP18" s="198"/>
      <c r="DQ18" s="198"/>
      <c r="DR18" s="198"/>
      <c r="DS18" s="199"/>
      <c r="DT18" s="198"/>
      <c r="DU18" s="198"/>
      <c r="DV18" s="198"/>
      <c r="DW18" s="200"/>
      <c r="DX18" s="198"/>
      <c r="DY18" s="198"/>
      <c r="DZ18" s="198"/>
      <c r="EA18" s="198"/>
      <c r="EB18" s="198"/>
      <c r="EC18" s="198"/>
      <c r="ED18" s="198"/>
      <c r="EE18" s="199"/>
      <c r="EF18" s="200"/>
      <c r="EG18" s="198"/>
      <c r="EH18" s="198"/>
      <c r="EI18" s="198"/>
      <c r="EJ18" s="198"/>
      <c r="EK18" s="198"/>
      <c r="EL18" s="198"/>
      <c r="EM18" s="198"/>
      <c r="EN18" s="201"/>
      <c r="EO18" s="197"/>
      <c r="EP18" s="198"/>
      <c r="EQ18" s="198"/>
      <c r="ER18" s="198"/>
      <c r="ES18" s="201"/>
      <c r="ET18" s="202"/>
      <c r="EU18" s="203">
        <f t="shared" si="10"/>
        <v>0</v>
      </c>
      <c r="EV18" s="78"/>
      <c r="EW18" s="213"/>
      <c r="EX18" s="214"/>
      <c r="EY18" s="215"/>
      <c r="EZ18" s="215"/>
      <c r="FA18" s="216"/>
      <c r="FB18" s="215"/>
      <c r="FC18" s="216"/>
      <c r="FD18" s="217"/>
      <c r="FE18" s="215"/>
      <c r="FF18" s="217"/>
      <c r="FG18" s="215"/>
      <c r="FH18" s="218"/>
      <c r="FI18" s="27"/>
    </row>
    <row r="19" spans="2:165" s="1" customFormat="1" ht="30" customHeight="1">
      <c r="B19" s="147">
        <v>14</v>
      </c>
      <c r="C19" s="358">
        <v>44105</v>
      </c>
      <c r="D19" s="360" t="s">
        <v>263</v>
      </c>
      <c r="E19" s="358"/>
      <c r="F19" s="148" t="s">
        <v>270</v>
      </c>
      <c r="G19" s="148" t="s">
        <v>35</v>
      </c>
      <c r="H19" s="158" t="s">
        <v>331</v>
      </c>
      <c r="I19" s="135" t="s">
        <v>271</v>
      </c>
      <c r="J19" s="119" t="s">
        <v>151</v>
      </c>
      <c r="K19" s="149"/>
      <c r="L19" s="150"/>
      <c r="M19" s="149"/>
      <c r="N19" s="151">
        <v>3</v>
      </c>
      <c r="O19" s="152"/>
      <c r="P19" s="152"/>
      <c r="Q19" s="153" t="s">
        <v>201</v>
      </c>
      <c r="R19" s="153" t="s">
        <v>201</v>
      </c>
      <c r="S19" s="154" t="s">
        <v>201</v>
      </c>
      <c r="T19" s="151">
        <v>4</v>
      </c>
      <c r="U19" s="153" t="s">
        <v>201</v>
      </c>
      <c r="V19" s="152">
        <v>3</v>
      </c>
      <c r="W19" s="152"/>
      <c r="X19" s="155">
        <v>4</v>
      </c>
      <c r="Y19" s="151">
        <v>4</v>
      </c>
      <c r="Z19" s="152">
        <v>4</v>
      </c>
      <c r="AA19" s="152">
        <v>4</v>
      </c>
      <c r="AB19" s="153" t="s">
        <v>201</v>
      </c>
      <c r="AC19" s="152"/>
      <c r="AD19" s="152"/>
      <c r="AE19" s="155"/>
      <c r="AF19" s="151"/>
      <c r="AG19" s="155">
        <v>5</v>
      </c>
      <c r="AH19" s="151">
        <v>4</v>
      </c>
      <c r="AI19" s="152">
        <v>3</v>
      </c>
      <c r="AJ19" s="152"/>
      <c r="AK19" s="153" t="s">
        <v>35</v>
      </c>
      <c r="AL19" s="153" t="s">
        <v>35</v>
      </c>
      <c r="AM19" s="153" t="s">
        <v>35</v>
      </c>
      <c r="AN19" s="152">
        <v>4</v>
      </c>
      <c r="AO19" s="154" t="s">
        <v>35</v>
      </c>
      <c r="AP19" s="79"/>
      <c r="AR19" s="315" t="s">
        <v>37</v>
      </c>
      <c r="AS19" s="163" t="e">
        <f t="shared" ref="AS19:BB25" si="59">+AVERAGEIF($K$7:$K$112,$AR19,N$7:N$112)</f>
        <v>#DIV/0!</v>
      </c>
      <c r="AT19" s="163" t="e">
        <f t="shared" si="59"/>
        <v>#DIV/0!</v>
      </c>
      <c r="AU19" s="163" t="e">
        <f t="shared" si="59"/>
        <v>#DIV/0!</v>
      </c>
      <c r="AV19" s="163" t="e">
        <f t="shared" si="59"/>
        <v>#DIV/0!</v>
      </c>
      <c r="AW19" s="163" t="e">
        <f t="shared" si="59"/>
        <v>#DIV/0!</v>
      </c>
      <c r="AX19" s="164" t="e">
        <f t="shared" si="59"/>
        <v>#DIV/0!</v>
      </c>
      <c r="AY19" s="165" t="e">
        <f t="shared" si="59"/>
        <v>#DIV/0!</v>
      </c>
      <c r="AZ19" s="163" t="e">
        <f t="shared" si="59"/>
        <v>#DIV/0!</v>
      </c>
      <c r="BA19" s="163" t="e">
        <f t="shared" si="59"/>
        <v>#DIV/0!</v>
      </c>
      <c r="BB19" s="163" t="e">
        <f t="shared" si="59"/>
        <v>#DIV/0!</v>
      </c>
      <c r="BC19" s="164" t="e">
        <f t="shared" ref="BC19:BL25" si="60">+AVERAGEIF($K$7:$K$112,$AR19,X$7:X$112)</f>
        <v>#DIV/0!</v>
      </c>
      <c r="BD19" s="165" t="e">
        <f t="shared" si="60"/>
        <v>#DIV/0!</v>
      </c>
      <c r="BE19" s="163" t="e">
        <f t="shared" si="60"/>
        <v>#DIV/0!</v>
      </c>
      <c r="BF19" s="163" t="e">
        <f t="shared" si="60"/>
        <v>#DIV/0!</v>
      </c>
      <c r="BG19" s="163" t="e">
        <f t="shared" si="60"/>
        <v>#DIV/0!</v>
      </c>
      <c r="BH19" s="163" t="e">
        <f t="shared" si="60"/>
        <v>#DIV/0!</v>
      </c>
      <c r="BI19" s="163" t="e">
        <f t="shared" si="60"/>
        <v>#DIV/0!</v>
      </c>
      <c r="BJ19" s="164" t="e">
        <f t="shared" si="60"/>
        <v>#DIV/0!</v>
      </c>
      <c r="BK19" s="165" t="e">
        <f t="shared" si="60"/>
        <v>#DIV/0!</v>
      </c>
      <c r="BL19" s="163" t="e">
        <f t="shared" si="60"/>
        <v>#DIV/0!</v>
      </c>
      <c r="BM19" s="165" t="e">
        <f t="shared" ref="BM19:BT25" si="61">+AVERAGEIF($K$7:$K$112,$AR19,AH$7:AH$112)</f>
        <v>#DIV/0!</v>
      </c>
      <c r="BN19" s="163" t="e">
        <f t="shared" si="61"/>
        <v>#DIV/0!</v>
      </c>
      <c r="BO19" s="163" t="e">
        <f t="shared" si="61"/>
        <v>#DIV/0!</v>
      </c>
      <c r="BP19" s="163" t="e">
        <f t="shared" si="61"/>
        <v>#DIV/0!</v>
      </c>
      <c r="BQ19" s="163" t="e">
        <f t="shared" si="61"/>
        <v>#DIV/0!</v>
      </c>
      <c r="BR19" s="163" t="e">
        <f t="shared" si="61"/>
        <v>#DIV/0!</v>
      </c>
      <c r="BS19" s="163" t="e">
        <f t="shared" si="61"/>
        <v>#DIV/0!</v>
      </c>
      <c r="BT19" s="164" t="e">
        <f t="shared" si="61"/>
        <v>#DIV/0!</v>
      </c>
      <c r="BU19" s="165" t="e">
        <f t="shared" si="11"/>
        <v>#DIV/0!</v>
      </c>
      <c r="BV19" s="163" t="e">
        <f t="shared" si="12"/>
        <v>#DIV/0!</v>
      </c>
      <c r="BW19" s="163" t="e">
        <f t="shared" si="13"/>
        <v>#DIV/0!</v>
      </c>
      <c r="BX19" s="163" t="e">
        <f t="shared" si="14"/>
        <v>#DIV/0!</v>
      </c>
      <c r="BY19" s="163" t="e">
        <f t="shared" si="15"/>
        <v>#DIV/0!</v>
      </c>
      <c r="BZ19" s="163" t="e">
        <f t="shared" si="16"/>
        <v>#DIV/0!</v>
      </c>
      <c r="CA19" s="168">
        <f t="shared" si="41"/>
        <v>0</v>
      </c>
      <c r="CB19" s="79"/>
      <c r="CC19" s="197" t="e">
        <f t="shared" ref="CC19:DD19" si="62">+AVERAGEIFS(N$7:N$112,$K$7:$K$112,$AR19,$M$7:$M$112,"M")</f>
        <v>#DIV/0!</v>
      </c>
      <c r="CD19" s="198" t="e">
        <f t="shared" si="62"/>
        <v>#DIV/0!</v>
      </c>
      <c r="CE19" s="198" t="e">
        <f t="shared" si="62"/>
        <v>#DIV/0!</v>
      </c>
      <c r="CF19" s="198" t="e">
        <f t="shared" si="62"/>
        <v>#DIV/0!</v>
      </c>
      <c r="CG19" s="198" t="e">
        <f t="shared" si="62"/>
        <v>#DIV/0!</v>
      </c>
      <c r="CH19" s="198" t="e">
        <f t="shared" si="62"/>
        <v>#DIV/0!</v>
      </c>
      <c r="CI19" s="199" t="e">
        <f t="shared" si="62"/>
        <v>#DIV/0!</v>
      </c>
      <c r="CJ19" s="198" t="e">
        <f t="shared" si="62"/>
        <v>#DIV/0!</v>
      </c>
      <c r="CK19" s="198" t="e">
        <f t="shared" si="62"/>
        <v>#DIV/0!</v>
      </c>
      <c r="CL19" s="198" t="e">
        <f t="shared" si="62"/>
        <v>#DIV/0!</v>
      </c>
      <c r="CM19" s="200" t="e">
        <f t="shared" si="62"/>
        <v>#DIV/0!</v>
      </c>
      <c r="CN19" s="198" t="e">
        <f t="shared" si="62"/>
        <v>#DIV/0!</v>
      </c>
      <c r="CO19" s="198" t="e">
        <f t="shared" si="62"/>
        <v>#DIV/0!</v>
      </c>
      <c r="CP19" s="198" t="e">
        <f t="shared" si="62"/>
        <v>#DIV/0!</v>
      </c>
      <c r="CQ19" s="198" t="e">
        <f t="shared" si="62"/>
        <v>#DIV/0!</v>
      </c>
      <c r="CR19" s="198" t="e">
        <f t="shared" si="62"/>
        <v>#DIV/0!</v>
      </c>
      <c r="CS19" s="198" t="e">
        <f t="shared" si="62"/>
        <v>#DIV/0!</v>
      </c>
      <c r="CT19" s="198" t="e">
        <f t="shared" si="62"/>
        <v>#DIV/0!</v>
      </c>
      <c r="CU19" s="199" t="e">
        <f t="shared" si="62"/>
        <v>#DIV/0!</v>
      </c>
      <c r="CV19" s="200" t="e">
        <f t="shared" si="62"/>
        <v>#DIV/0!</v>
      </c>
      <c r="CW19" s="198" t="e">
        <f t="shared" si="62"/>
        <v>#DIV/0!</v>
      </c>
      <c r="CX19" s="198" t="e">
        <f t="shared" si="62"/>
        <v>#DIV/0!</v>
      </c>
      <c r="CY19" s="198" t="e">
        <f t="shared" si="62"/>
        <v>#DIV/0!</v>
      </c>
      <c r="CZ19" s="198" t="e">
        <f t="shared" si="62"/>
        <v>#DIV/0!</v>
      </c>
      <c r="DA19" s="198" t="e">
        <f t="shared" si="62"/>
        <v>#DIV/0!</v>
      </c>
      <c r="DB19" s="198" t="e">
        <f t="shared" si="62"/>
        <v>#DIV/0!</v>
      </c>
      <c r="DC19" s="198" t="e">
        <f t="shared" si="62"/>
        <v>#DIV/0!</v>
      </c>
      <c r="DD19" s="201" t="e">
        <f t="shared" si="62"/>
        <v>#DIV/0!</v>
      </c>
      <c r="DE19" s="197" t="e">
        <f t="shared" si="17"/>
        <v>#DIV/0!</v>
      </c>
      <c r="DF19" s="198" t="e">
        <f t="shared" si="18"/>
        <v>#DIV/0!</v>
      </c>
      <c r="DG19" s="198" t="e">
        <f t="shared" si="19"/>
        <v>#DIV/0!</v>
      </c>
      <c r="DH19" s="198" t="e">
        <f t="shared" si="20"/>
        <v>#DIV/0!</v>
      </c>
      <c r="DI19" s="201" t="e">
        <f t="shared" si="21"/>
        <v>#DIV/0!</v>
      </c>
      <c r="DJ19" s="202" t="e">
        <f t="shared" si="22"/>
        <v>#DIV/0!</v>
      </c>
      <c r="DK19" s="203">
        <f t="shared" si="6"/>
        <v>0</v>
      </c>
      <c r="DL19" s="107"/>
      <c r="DM19" s="197" t="e">
        <f t="shared" ref="DM19:EN19" si="63">+AVERAGEIFS(N$7:N$112,$K$7:$K$112,$AR19,$M$7:$M$112,"H")</f>
        <v>#DIV/0!</v>
      </c>
      <c r="DN19" s="198" t="e">
        <f t="shared" si="63"/>
        <v>#DIV/0!</v>
      </c>
      <c r="DO19" s="198" t="e">
        <f t="shared" si="63"/>
        <v>#DIV/0!</v>
      </c>
      <c r="DP19" s="198" t="e">
        <f t="shared" si="63"/>
        <v>#DIV/0!</v>
      </c>
      <c r="DQ19" s="198" t="e">
        <f t="shared" si="63"/>
        <v>#DIV/0!</v>
      </c>
      <c r="DR19" s="198" t="e">
        <f t="shared" si="63"/>
        <v>#DIV/0!</v>
      </c>
      <c r="DS19" s="199" t="e">
        <f t="shared" si="63"/>
        <v>#DIV/0!</v>
      </c>
      <c r="DT19" s="198" t="e">
        <f t="shared" si="63"/>
        <v>#DIV/0!</v>
      </c>
      <c r="DU19" s="198" t="e">
        <f t="shared" si="63"/>
        <v>#DIV/0!</v>
      </c>
      <c r="DV19" s="198" t="e">
        <f t="shared" si="63"/>
        <v>#DIV/0!</v>
      </c>
      <c r="DW19" s="200" t="e">
        <f t="shared" si="63"/>
        <v>#DIV/0!</v>
      </c>
      <c r="DX19" s="198" t="e">
        <f t="shared" si="63"/>
        <v>#DIV/0!</v>
      </c>
      <c r="DY19" s="198" t="e">
        <f t="shared" si="63"/>
        <v>#DIV/0!</v>
      </c>
      <c r="DZ19" s="198" t="e">
        <f t="shared" si="63"/>
        <v>#DIV/0!</v>
      </c>
      <c r="EA19" s="198" t="e">
        <f t="shared" si="63"/>
        <v>#DIV/0!</v>
      </c>
      <c r="EB19" s="198" t="e">
        <f t="shared" si="63"/>
        <v>#DIV/0!</v>
      </c>
      <c r="EC19" s="198" t="e">
        <f t="shared" si="63"/>
        <v>#DIV/0!</v>
      </c>
      <c r="ED19" s="198" t="e">
        <f t="shared" si="63"/>
        <v>#DIV/0!</v>
      </c>
      <c r="EE19" s="199" t="e">
        <f t="shared" si="63"/>
        <v>#DIV/0!</v>
      </c>
      <c r="EF19" s="200" t="e">
        <f t="shared" si="63"/>
        <v>#DIV/0!</v>
      </c>
      <c r="EG19" s="198" t="e">
        <f t="shared" si="63"/>
        <v>#DIV/0!</v>
      </c>
      <c r="EH19" s="198" t="e">
        <f t="shared" si="63"/>
        <v>#DIV/0!</v>
      </c>
      <c r="EI19" s="198" t="e">
        <f t="shared" si="63"/>
        <v>#DIV/0!</v>
      </c>
      <c r="EJ19" s="198" t="e">
        <f t="shared" si="63"/>
        <v>#DIV/0!</v>
      </c>
      <c r="EK19" s="198" t="e">
        <f t="shared" si="63"/>
        <v>#DIV/0!</v>
      </c>
      <c r="EL19" s="198" t="e">
        <f t="shared" si="63"/>
        <v>#DIV/0!</v>
      </c>
      <c r="EM19" s="198" t="e">
        <f t="shared" si="63"/>
        <v>#DIV/0!</v>
      </c>
      <c r="EN19" s="201" t="e">
        <f t="shared" si="63"/>
        <v>#DIV/0!</v>
      </c>
      <c r="EO19" s="197" t="e">
        <f t="shared" si="23"/>
        <v>#DIV/0!</v>
      </c>
      <c r="EP19" s="198" t="e">
        <f t="shared" si="24"/>
        <v>#DIV/0!</v>
      </c>
      <c r="EQ19" s="198" t="e">
        <f t="shared" si="25"/>
        <v>#DIV/0!</v>
      </c>
      <c r="ER19" s="198" t="e">
        <f t="shared" si="26"/>
        <v>#DIV/0!</v>
      </c>
      <c r="ES19" s="201" t="e">
        <f t="shared" si="27"/>
        <v>#DIV/0!</v>
      </c>
      <c r="ET19" s="202" t="e">
        <f t="shared" si="28"/>
        <v>#DIV/0!</v>
      </c>
      <c r="EU19" s="203">
        <f t="shared" si="10"/>
        <v>0</v>
      </c>
      <c r="EV19" s="78"/>
      <c r="EW19" s="213" t="e">
        <f t="shared" si="29"/>
        <v>#DIV/0!</v>
      </c>
      <c r="EX19" s="214" t="e">
        <f t="shared" si="30"/>
        <v>#DIV/0!</v>
      </c>
      <c r="EY19" s="215" t="e">
        <f t="shared" si="31"/>
        <v>#DIV/0!</v>
      </c>
      <c r="EZ19" s="215" t="e">
        <f t="shared" si="32"/>
        <v>#DIV/0!</v>
      </c>
      <c r="FA19" s="216" t="e">
        <f t="shared" si="33"/>
        <v>#DIV/0!</v>
      </c>
      <c r="FB19" s="215" t="e">
        <f t="shared" si="34"/>
        <v>#DIV/0!</v>
      </c>
      <c r="FC19" s="216" t="e">
        <f t="shared" si="35"/>
        <v>#DIV/0!</v>
      </c>
      <c r="FD19" s="217" t="e">
        <f t="shared" si="36"/>
        <v>#DIV/0!</v>
      </c>
      <c r="FE19" s="215" t="e">
        <f t="shared" si="37"/>
        <v>#DIV/0!</v>
      </c>
      <c r="FF19" s="217" t="e">
        <f t="shared" si="38"/>
        <v>#DIV/0!</v>
      </c>
      <c r="FG19" s="215" t="e">
        <f t="shared" si="39"/>
        <v>#DIV/0!</v>
      </c>
      <c r="FH19" s="218" t="e">
        <f t="shared" si="40"/>
        <v>#DIV/0!</v>
      </c>
      <c r="FI19" s="27"/>
    </row>
    <row r="20" spans="2:165" s="1" customFormat="1" ht="30" customHeight="1">
      <c r="B20" s="147">
        <v>15</v>
      </c>
      <c r="C20" s="358">
        <v>44105</v>
      </c>
      <c r="D20" s="360" t="s">
        <v>263</v>
      </c>
      <c r="E20" s="358"/>
      <c r="F20" s="148" t="s">
        <v>143</v>
      </c>
      <c r="G20" s="148" t="s">
        <v>34</v>
      </c>
      <c r="H20" s="158"/>
      <c r="I20" s="135"/>
      <c r="J20" s="119" t="s">
        <v>151</v>
      </c>
      <c r="K20" s="149"/>
      <c r="L20" s="150"/>
      <c r="M20" s="149"/>
      <c r="N20" s="151">
        <v>4</v>
      </c>
      <c r="O20" s="152">
        <v>3</v>
      </c>
      <c r="P20" s="152">
        <v>3</v>
      </c>
      <c r="Q20" s="153" t="s">
        <v>34</v>
      </c>
      <c r="R20" s="153" t="s">
        <v>34</v>
      </c>
      <c r="S20" s="154" t="s">
        <v>34</v>
      </c>
      <c r="T20" s="151">
        <v>3</v>
      </c>
      <c r="U20" s="153" t="s">
        <v>34</v>
      </c>
      <c r="V20" s="152">
        <v>3</v>
      </c>
      <c r="W20" s="152">
        <v>3</v>
      </c>
      <c r="X20" s="155">
        <v>3</v>
      </c>
      <c r="Y20" s="151">
        <v>2</v>
      </c>
      <c r="Z20" s="152">
        <v>2</v>
      </c>
      <c r="AA20" s="152">
        <v>2</v>
      </c>
      <c r="AB20" s="153" t="s">
        <v>34</v>
      </c>
      <c r="AC20" s="152">
        <v>3</v>
      </c>
      <c r="AD20" s="152">
        <v>2</v>
      </c>
      <c r="AE20" s="155">
        <v>2</v>
      </c>
      <c r="AF20" s="151">
        <v>2</v>
      </c>
      <c r="AG20" s="155">
        <v>2</v>
      </c>
      <c r="AH20" s="151">
        <v>2</v>
      </c>
      <c r="AI20" s="152">
        <v>3</v>
      </c>
      <c r="AJ20" s="152">
        <v>2</v>
      </c>
      <c r="AK20" s="153" t="s">
        <v>35</v>
      </c>
      <c r="AL20" s="153" t="s">
        <v>34</v>
      </c>
      <c r="AM20" s="153" t="s">
        <v>201</v>
      </c>
      <c r="AN20" s="152">
        <v>2</v>
      </c>
      <c r="AO20" s="154" t="s">
        <v>201</v>
      </c>
      <c r="AP20" s="79"/>
      <c r="AR20" s="315" t="s">
        <v>50</v>
      </c>
      <c r="AS20" s="163" t="e">
        <f t="shared" si="59"/>
        <v>#DIV/0!</v>
      </c>
      <c r="AT20" s="163" t="e">
        <f t="shared" si="59"/>
        <v>#DIV/0!</v>
      </c>
      <c r="AU20" s="163" t="e">
        <f t="shared" si="59"/>
        <v>#DIV/0!</v>
      </c>
      <c r="AV20" s="163" t="e">
        <f t="shared" si="59"/>
        <v>#DIV/0!</v>
      </c>
      <c r="AW20" s="163" t="e">
        <f t="shared" si="59"/>
        <v>#DIV/0!</v>
      </c>
      <c r="AX20" s="164" t="e">
        <f t="shared" si="59"/>
        <v>#DIV/0!</v>
      </c>
      <c r="AY20" s="165" t="e">
        <f t="shared" si="59"/>
        <v>#DIV/0!</v>
      </c>
      <c r="AZ20" s="163" t="e">
        <f t="shared" si="59"/>
        <v>#DIV/0!</v>
      </c>
      <c r="BA20" s="163" t="e">
        <f t="shared" si="59"/>
        <v>#DIV/0!</v>
      </c>
      <c r="BB20" s="163" t="e">
        <f t="shared" si="59"/>
        <v>#DIV/0!</v>
      </c>
      <c r="BC20" s="164" t="e">
        <f t="shared" si="60"/>
        <v>#DIV/0!</v>
      </c>
      <c r="BD20" s="165" t="e">
        <f t="shared" si="60"/>
        <v>#DIV/0!</v>
      </c>
      <c r="BE20" s="163" t="e">
        <f t="shared" si="60"/>
        <v>#DIV/0!</v>
      </c>
      <c r="BF20" s="163" t="e">
        <f t="shared" si="60"/>
        <v>#DIV/0!</v>
      </c>
      <c r="BG20" s="163" t="e">
        <f t="shared" si="60"/>
        <v>#DIV/0!</v>
      </c>
      <c r="BH20" s="163" t="e">
        <f t="shared" si="60"/>
        <v>#DIV/0!</v>
      </c>
      <c r="BI20" s="163" t="e">
        <f t="shared" si="60"/>
        <v>#DIV/0!</v>
      </c>
      <c r="BJ20" s="164" t="e">
        <f t="shared" si="60"/>
        <v>#DIV/0!</v>
      </c>
      <c r="BK20" s="165" t="e">
        <f t="shared" si="60"/>
        <v>#DIV/0!</v>
      </c>
      <c r="BL20" s="163" t="e">
        <f t="shared" si="60"/>
        <v>#DIV/0!</v>
      </c>
      <c r="BM20" s="165" t="e">
        <f t="shared" si="61"/>
        <v>#DIV/0!</v>
      </c>
      <c r="BN20" s="163" t="e">
        <f t="shared" si="61"/>
        <v>#DIV/0!</v>
      </c>
      <c r="BO20" s="163" t="e">
        <f t="shared" si="61"/>
        <v>#DIV/0!</v>
      </c>
      <c r="BP20" s="163" t="e">
        <f t="shared" si="61"/>
        <v>#DIV/0!</v>
      </c>
      <c r="BQ20" s="163" t="e">
        <f t="shared" si="61"/>
        <v>#DIV/0!</v>
      </c>
      <c r="BR20" s="163" t="e">
        <f t="shared" si="61"/>
        <v>#DIV/0!</v>
      </c>
      <c r="BS20" s="163" t="e">
        <f t="shared" si="61"/>
        <v>#DIV/0!</v>
      </c>
      <c r="BT20" s="164" t="e">
        <f t="shared" si="61"/>
        <v>#DIV/0!</v>
      </c>
      <c r="BU20" s="165" t="e">
        <f t="shared" si="11"/>
        <v>#DIV/0!</v>
      </c>
      <c r="BV20" s="163" t="e">
        <f t="shared" si="12"/>
        <v>#DIV/0!</v>
      </c>
      <c r="BW20" s="163" t="e">
        <f t="shared" si="13"/>
        <v>#DIV/0!</v>
      </c>
      <c r="BX20" s="163" t="e">
        <f t="shared" si="14"/>
        <v>#DIV/0!</v>
      </c>
      <c r="BY20" s="163" t="e">
        <f t="shared" si="15"/>
        <v>#DIV/0!</v>
      </c>
      <c r="BZ20" s="163" t="e">
        <f t="shared" si="16"/>
        <v>#DIV/0!</v>
      </c>
      <c r="CA20" s="168">
        <f t="shared" si="41"/>
        <v>0</v>
      </c>
      <c r="CB20" s="79"/>
      <c r="CC20" s="197" t="e">
        <f t="shared" ref="CC20:CL23" si="64">+AVERAGEIFS(N$7:N$112,$K$7:$K$112,$AR20,$M$7:$M$112,"M")</f>
        <v>#DIV/0!</v>
      </c>
      <c r="CD20" s="198" t="e">
        <f t="shared" si="64"/>
        <v>#DIV/0!</v>
      </c>
      <c r="CE20" s="198" t="e">
        <f t="shared" si="64"/>
        <v>#DIV/0!</v>
      </c>
      <c r="CF20" s="198" t="e">
        <f t="shared" si="64"/>
        <v>#DIV/0!</v>
      </c>
      <c r="CG20" s="198" t="e">
        <f t="shared" si="64"/>
        <v>#DIV/0!</v>
      </c>
      <c r="CH20" s="198" t="e">
        <f t="shared" si="64"/>
        <v>#DIV/0!</v>
      </c>
      <c r="CI20" s="199" t="e">
        <f t="shared" si="64"/>
        <v>#DIV/0!</v>
      </c>
      <c r="CJ20" s="198" t="e">
        <f t="shared" si="64"/>
        <v>#DIV/0!</v>
      </c>
      <c r="CK20" s="198" t="e">
        <f t="shared" si="64"/>
        <v>#DIV/0!</v>
      </c>
      <c r="CL20" s="198" t="e">
        <f t="shared" si="64"/>
        <v>#DIV/0!</v>
      </c>
      <c r="CM20" s="200" t="e">
        <f t="shared" ref="CM20:CV23" si="65">+AVERAGEIFS(X$7:X$112,$K$7:$K$112,$AR20,$M$7:$M$112,"M")</f>
        <v>#DIV/0!</v>
      </c>
      <c r="CN20" s="198" t="e">
        <f t="shared" si="65"/>
        <v>#DIV/0!</v>
      </c>
      <c r="CO20" s="198" t="e">
        <f t="shared" si="65"/>
        <v>#DIV/0!</v>
      </c>
      <c r="CP20" s="198" t="e">
        <f t="shared" si="65"/>
        <v>#DIV/0!</v>
      </c>
      <c r="CQ20" s="198" t="e">
        <f t="shared" si="65"/>
        <v>#DIV/0!</v>
      </c>
      <c r="CR20" s="198" t="e">
        <f t="shared" si="65"/>
        <v>#DIV/0!</v>
      </c>
      <c r="CS20" s="198" t="e">
        <f t="shared" si="65"/>
        <v>#DIV/0!</v>
      </c>
      <c r="CT20" s="198" t="e">
        <f t="shared" si="65"/>
        <v>#DIV/0!</v>
      </c>
      <c r="CU20" s="199" t="e">
        <f t="shared" si="65"/>
        <v>#DIV/0!</v>
      </c>
      <c r="CV20" s="200" t="e">
        <f t="shared" si="65"/>
        <v>#DIV/0!</v>
      </c>
      <c r="CW20" s="198" t="e">
        <f t="shared" ref="CW20:DA23" si="66">+AVERAGEIFS(AH$7:AH$112,$K$7:$K$112,$AR20,$M$7:$M$112,"M")</f>
        <v>#DIV/0!</v>
      </c>
      <c r="CX20" s="198" t="e">
        <f t="shared" si="66"/>
        <v>#DIV/0!</v>
      </c>
      <c r="CY20" s="198" t="e">
        <f t="shared" si="66"/>
        <v>#DIV/0!</v>
      </c>
      <c r="CZ20" s="198" t="e">
        <f t="shared" si="66"/>
        <v>#DIV/0!</v>
      </c>
      <c r="DA20" s="198" t="e">
        <f t="shared" si="66"/>
        <v>#DIV/0!</v>
      </c>
      <c r="DB20" s="198"/>
      <c r="DC20" s="198" t="e">
        <f t="shared" ref="DC20:DC25" si="67">+AVERAGEIFS(AN$7:AN$112,$K$7:$K$112,$AR20,$M$7:$M$112,"M")</f>
        <v>#DIV/0!</v>
      </c>
      <c r="DD20" s="201"/>
      <c r="DE20" s="197" t="e">
        <f t="shared" si="17"/>
        <v>#DIV/0!</v>
      </c>
      <c r="DF20" s="198" t="e">
        <f t="shared" si="18"/>
        <v>#DIV/0!</v>
      </c>
      <c r="DG20" s="198" t="e">
        <f t="shared" si="19"/>
        <v>#DIV/0!</v>
      </c>
      <c r="DH20" s="198" t="e">
        <f t="shared" si="20"/>
        <v>#DIV/0!</v>
      </c>
      <c r="DI20" s="201" t="e">
        <f t="shared" si="21"/>
        <v>#DIV/0!</v>
      </c>
      <c r="DJ20" s="202" t="e">
        <f t="shared" si="22"/>
        <v>#DIV/0!</v>
      </c>
      <c r="DK20" s="203">
        <f t="shared" si="6"/>
        <v>0</v>
      </c>
      <c r="DL20" s="107"/>
      <c r="DM20" s="197" t="e">
        <f t="shared" ref="DM20:DZ20" si="68">+AVERAGEIFS(N$7:N$112,$K$7:$K$112,$AR20,$M$7:$M$112,"H")</f>
        <v>#DIV/0!</v>
      </c>
      <c r="DN20" s="198" t="e">
        <f t="shared" si="68"/>
        <v>#DIV/0!</v>
      </c>
      <c r="DO20" s="198" t="e">
        <f t="shared" si="68"/>
        <v>#DIV/0!</v>
      </c>
      <c r="DP20" s="198" t="e">
        <f t="shared" si="68"/>
        <v>#DIV/0!</v>
      </c>
      <c r="DQ20" s="198" t="e">
        <f t="shared" si="68"/>
        <v>#DIV/0!</v>
      </c>
      <c r="DR20" s="198" t="e">
        <f t="shared" si="68"/>
        <v>#DIV/0!</v>
      </c>
      <c r="DS20" s="199" t="e">
        <f t="shared" si="68"/>
        <v>#DIV/0!</v>
      </c>
      <c r="DT20" s="198" t="e">
        <f t="shared" si="68"/>
        <v>#DIV/0!</v>
      </c>
      <c r="DU20" s="198" t="e">
        <f t="shared" si="68"/>
        <v>#DIV/0!</v>
      </c>
      <c r="DV20" s="198" t="e">
        <f t="shared" si="68"/>
        <v>#DIV/0!</v>
      </c>
      <c r="DW20" s="200" t="e">
        <f t="shared" si="68"/>
        <v>#DIV/0!</v>
      </c>
      <c r="DX20" s="198" t="e">
        <f t="shared" si="68"/>
        <v>#DIV/0!</v>
      </c>
      <c r="DY20" s="198" t="e">
        <f t="shared" si="68"/>
        <v>#DIV/0!</v>
      </c>
      <c r="DZ20" s="198" t="e">
        <f t="shared" si="68"/>
        <v>#DIV/0!</v>
      </c>
      <c r="EA20" s="198"/>
      <c r="EB20" s="198" t="e">
        <f t="shared" ref="EB20:EN20" si="69">+AVERAGEIFS(AC$7:AC$112,$K$7:$K$112,$AR20,$M$7:$M$112,"H")</f>
        <v>#DIV/0!</v>
      </c>
      <c r="EC20" s="198" t="e">
        <f t="shared" si="69"/>
        <v>#DIV/0!</v>
      </c>
      <c r="ED20" s="198" t="e">
        <f t="shared" si="69"/>
        <v>#DIV/0!</v>
      </c>
      <c r="EE20" s="199" t="e">
        <f t="shared" si="69"/>
        <v>#DIV/0!</v>
      </c>
      <c r="EF20" s="200" t="e">
        <f t="shared" si="69"/>
        <v>#DIV/0!</v>
      </c>
      <c r="EG20" s="198" t="e">
        <f t="shared" si="69"/>
        <v>#DIV/0!</v>
      </c>
      <c r="EH20" s="198" t="e">
        <f t="shared" si="69"/>
        <v>#DIV/0!</v>
      </c>
      <c r="EI20" s="198" t="e">
        <f t="shared" si="69"/>
        <v>#DIV/0!</v>
      </c>
      <c r="EJ20" s="198" t="e">
        <f t="shared" si="69"/>
        <v>#DIV/0!</v>
      </c>
      <c r="EK20" s="198" t="e">
        <f t="shared" si="69"/>
        <v>#DIV/0!</v>
      </c>
      <c r="EL20" s="198" t="e">
        <f t="shared" si="69"/>
        <v>#DIV/0!</v>
      </c>
      <c r="EM20" s="198" t="e">
        <f t="shared" si="69"/>
        <v>#DIV/0!</v>
      </c>
      <c r="EN20" s="201" t="e">
        <f t="shared" si="69"/>
        <v>#DIV/0!</v>
      </c>
      <c r="EO20" s="197" t="e">
        <f t="shared" si="23"/>
        <v>#DIV/0!</v>
      </c>
      <c r="EP20" s="198" t="e">
        <f t="shared" si="24"/>
        <v>#DIV/0!</v>
      </c>
      <c r="EQ20" s="198" t="e">
        <f t="shared" si="25"/>
        <v>#DIV/0!</v>
      </c>
      <c r="ER20" s="198" t="e">
        <f t="shared" si="26"/>
        <v>#DIV/0!</v>
      </c>
      <c r="ES20" s="201" t="e">
        <f t="shared" si="27"/>
        <v>#DIV/0!</v>
      </c>
      <c r="ET20" s="202" t="e">
        <f t="shared" si="28"/>
        <v>#DIV/0!</v>
      </c>
      <c r="EU20" s="203">
        <f t="shared" si="10"/>
        <v>0</v>
      </c>
      <c r="EV20" s="78"/>
      <c r="EW20" s="213" t="e">
        <f t="shared" si="29"/>
        <v>#DIV/0!</v>
      </c>
      <c r="EX20" s="214" t="e">
        <f t="shared" si="30"/>
        <v>#DIV/0!</v>
      </c>
      <c r="EY20" s="215" t="e">
        <f t="shared" si="31"/>
        <v>#DIV/0!</v>
      </c>
      <c r="EZ20" s="215" t="e">
        <f t="shared" si="32"/>
        <v>#DIV/0!</v>
      </c>
      <c r="FA20" s="216" t="e">
        <f t="shared" si="33"/>
        <v>#DIV/0!</v>
      </c>
      <c r="FB20" s="215" t="e">
        <f t="shared" si="34"/>
        <v>#DIV/0!</v>
      </c>
      <c r="FC20" s="216" t="e">
        <f t="shared" si="35"/>
        <v>#DIV/0!</v>
      </c>
      <c r="FD20" s="217" t="e">
        <f t="shared" si="36"/>
        <v>#DIV/0!</v>
      </c>
      <c r="FE20" s="215" t="e">
        <f t="shared" si="37"/>
        <v>#DIV/0!</v>
      </c>
      <c r="FF20" s="217" t="e">
        <f t="shared" si="38"/>
        <v>#DIV/0!</v>
      </c>
      <c r="FG20" s="215" t="e">
        <f t="shared" si="39"/>
        <v>#DIV/0!</v>
      </c>
      <c r="FH20" s="218" t="e">
        <f t="shared" si="40"/>
        <v>#DIV/0!</v>
      </c>
      <c r="FI20" s="27"/>
    </row>
    <row r="21" spans="2:165" s="1" customFormat="1" ht="30" customHeight="1">
      <c r="B21" s="147">
        <v>16</v>
      </c>
      <c r="C21" s="358">
        <v>44105</v>
      </c>
      <c r="D21" s="360" t="s">
        <v>265</v>
      </c>
      <c r="E21" s="358"/>
      <c r="F21" s="148" t="s">
        <v>142</v>
      </c>
      <c r="G21" s="148" t="s">
        <v>35</v>
      </c>
      <c r="H21" s="158" t="s">
        <v>16</v>
      </c>
      <c r="I21" s="135" t="s">
        <v>109</v>
      </c>
      <c r="J21" s="119" t="s">
        <v>152</v>
      </c>
      <c r="K21" s="149"/>
      <c r="L21" s="150"/>
      <c r="M21" s="149"/>
      <c r="N21" s="151">
        <v>5</v>
      </c>
      <c r="O21" s="152">
        <v>3</v>
      </c>
      <c r="P21" s="152">
        <v>3</v>
      </c>
      <c r="Q21" s="153" t="s">
        <v>35</v>
      </c>
      <c r="R21" s="153" t="s">
        <v>34</v>
      </c>
      <c r="S21" s="154" t="s">
        <v>34</v>
      </c>
      <c r="T21" s="151">
        <v>2</v>
      </c>
      <c r="U21" s="153" t="s">
        <v>34</v>
      </c>
      <c r="V21" s="152">
        <v>2</v>
      </c>
      <c r="W21" s="152">
        <v>2</v>
      </c>
      <c r="X21" s="155">
        <v>3</v>
      </c>
      <c r="Y21" s="151">
        <v>5</v>
      </c>
      <c r="Z21" s="152">
        <v>5</v>
      </c>
      <c r="AA21" s="152">
        <v>5</v>
      </c>
      <c r="AB21" s="153" t="s">
        <v>35</v>
      </c>
      <c r="AC21" s="152">
        <v>3</v>
      </c>
      <c r="AD21" s="152">
        <v>1</v>
      </c>
      <c r="AE21" s="155">
        <v>1</v>
      </c>
      <c r="AF21" s="151">
        <v>5</v>
      </c>
      <c r="AG21" s="155">
        <v>5</v>
      </c>
      <c r="AH21" s="151">
        <v>5</v>
      </c>
      <c r="AI21" s="152">
        <v>5</v>
      </c>
      <c r="AJ21" s="152">
        <v>3</v>
      </c>
      <c r="AK21" s="153" t="s">
        <v>35</v>
      </c>
      <c r="AL21" s="153" t="s">
        <v>35</v>
      </c>
      <c r="AM21" s="153" t="s">
        <v>35</v>
      </c>
      <c r="AN21" s="152">
        <v>5</v>
      </c>
      <c r="AO21" s="154" t="s">
        <v>35</v>
      </c>
      <c r="AP21" s="79"/>
      <c r="AQ21" s="104"/>
      <c r="AR21" s="315" t="s">
        <v>46</v>
      </c>
      <c r="AS21" s="163" t="e">
        <f t="shared" si="59"/>
        <v>#DIV/0!</v>
      </c>
      <c r="AT21" s="163" t="e">
        <f t="shared" si="59"/>
        <v>#DIV/0!</v>
      </c>
      <c r="AU21" s="163" t="e">
        <f t="shared" si="59"/>
        <v>#DIV/0!</v>
      </c>
      <c r="AV21" s="163" t="e">
        <f t="shared" si="59"/>
        <v>#DIV/0!</v>
      </c>
      <c r="AW21" s="163" t="e">
        <f t="shared" si="59"/>
        <v>#DIV/0!</v>
      </c>
      <c r="AX21" s="164" t="e">
        <f t="shared" si="59"/>
        <v>#DIV/0!</v>
      </c>
      <c r="AY21" s="165" t="e">
        <f t="shared" si="59"/>
        <v>#DIV/0!</v>
      </c>
      <c r="AZ21" s="163" t="e">
        <f t="shared" si="59"/>
        <v>#DIV/0!</v>
      </c>
      <c r="BA21" s="163" t="e">
        <f t="shared" si="59"/>
        <v>#DIV/0!</v>
      </c>
      <c r="BB21" s="163" t="e">
        <f t="shared" si="59"/>
        <v>#DIV/0!</v>
      </c>
      <c r="BC21" s="164" t="e">
        <f t="shared" si="60"/>
        <v>#DIV/0!</v>
      </c>
      <c r="BD21" s="165" t="e">
        <f t="shared" si="60"/>
        <v>#DIV/0!</v>
      </c>
      <c r="BE21" s="163" t="e">
        <f t="shared" si="60"/>
        <v>#DIV/0!</v>
      </c>
      <c r="BF21" s="163" t="e">
        <f t="shared" si="60"/>
        <v>#DIV/0!</v>
      </c>
      <c r="BG21" s="163" t="e">
        <f t="shared" si="60"/>
        <v>#DIV/0!</v>
      </c>
      <c r="BH21" s="163" t="e">
        <f t="shared" si="60"/>
        <v>#DIV/0!</v>
      </c>
      <c r="BI21" s="163" t="e">
        <f t="shared" si="60"/>
        <v>#DIV/0!</v>
      </c>
      <c r="BJ21" s="164" t="e">
        <f t="shared" si="60"/>
        <v>#DIV/0!</v>
      </c>
      <c r="BK21" s="165" t="e">
        <f t="shared" si="60"/>
        <v>#DIV/0!</v>
      </c>
      <c r="BL21" s="163" t="e">
        <f t="shared" si="60"/>
        <v>#DIV/0!</v>
      </c>
      <c r="BM21" s="165" t="e">
        <f t="shared" si="61"/>
        <v>#DIV/0!</v>
      </c>
      <c r="BN21" s="163" t="e">
        <f t="shared" si="61"/>
        <v>#DIV/0!</v>
      </c>
      <c r="BO21" s="163" t="e">
        <f t="shared" si="61"/>
        <v>#DIV/0!</v>
      </c>
      <c r="BP21" s="163" t="e">
        <f t="shared" si="61"/>
        <v>#DIV/0!</v>
      </c>
      <c r="BQ21" s="163" t="e">
        <f t="shared" si="61"/>
        <v>#DIV/0!</v>
      </c>
      <c r="BR21" s="163" t="e">
        <f t="shared" si="61"/>
        <v>#DIV/0!</v>
      </c>
      <c r="BS21" s="163" t="e">
        <f t="shared" si="61"/>
        <v>#DIV/0!</v>
      </c>
      <c r="BT21" s="164" t="e">
        <f t="shared" si="61"/>
        <v>#DIV/0!</v>
      </c>
      <c r="BU21" s="165" t="e">
        <f t="shared" si="11"/>
        <v>#DIV/0!</v>
      </c>
      <c r="BV21" s="163" t="e">
        <f t="shared" si="12"/>
        <v>#DIV/0!</v>
      </c>
      <c r="BW21" s="163" t="e">
        <f t="shared" si="13"/>
        <v>#DIV/0!</v>
      </c>
      <c r="BX21" s="163" t="e">
        <f t="shared" si="14"/>
        <v>#DIV/0!</v>
      </c>
      <c r="BY21" s="163" t="e">
        <f t="shared" si="15"/>
        <v>#DIV/0!</v>
      </c>
      <c r="BZ21" s="163" t="e">
        <f t="shared" si="16"/>
        <v>#DIV/0!</v>
      </c>
      <c r="CA21" s="168">
        <f t="shared" si="41"/>
        <v>0</v>
      </c>
      <c r="CB21" s="79"/>
      <c r="CC21" s="197" t="e">
        <f t="shared" si="64"/>
        <v>#DIV/0!</v>
      </c>
      <c r="CD21" s="198" t="e">
        <f t="shared" si="64"/>
        <v>#DIV/0!</v>
      </c>
      <c r="CE21" s="198" t="e">
        <f t="shared" si="64"/>
        <v>#DIV/0!</v>
      </c>
      <c r="CF21" s="198" t="e">
        <f t="shared" si="64"/>
        <v>#DIV/0!</v>
      </c>
      <c r="CG21" s="198" t="e">
        <f t="shared" si="64"/>
        <v>#DIV/0!</v>
      </c>
      <c r="CH21" s="198" t="e">
        <f t="shared" si="64"/>
        <v>#DIV/0!</v>
      </c>
      <c r="CI21" s="199" t="e">
        <f t="shared" si="64"/>
        <v>#DIV/0!</v>
      </c>
      <c r="CJ21" s="198" t="e">
        <f t="shared" si="64"/>
        <v>#DIV/0!</v>
      </c>
      <c r="CK21" s="198" t="e">
        <f t="shared" si="64"/>
        <v>#DIV/0!</v>
      </c>
      <c r="CL21" s="198" t="e">
        <f t="shared" si="64"/>
        <v>#DIV/0!</v>
      </c>
      <c r="CM21" s="200" t="e">
        <f t="shared" si="65"/>
        <v>#DIV/0!</v>
      </c>
      <c r="CN21" s="198" t="e">
        <f t="shared" si="65"/>
        <v>#DIV/0!</v>
      </c>
      <c r="CO21" s="198" t="e">
        <f t="shared" si="65"/>
        <v>#DIV/0!</v>
      </c>
      <c r="CP21" s="198" t="e">
        <f t="shared" si="65"/>
        <v>#DIV/0!</v>
      </c>
      <c r="CQ21" s="198" t="e">
        <f t="shared" si="65"/>
        <v>#DIV/0!</v>
      </c>
      <c r="CR21" s="198" t="e">
        <f t="shared" si="65"/>
        <v>#DIV/0!</v>
      </c>
      <c r="CS21" s="198" t="e">
        <f t="shared" si="65"/>
        <v>#DIV/0!</v>
      </c>
      <c r="CT21" s="198" t="e">
        <f t="shared" si="65"/>
        <v>#DIV/0!</v>
      </c>
      <c r="CU21" s="199" t="e">
        <f t="shared" si="65"/>
        <v>#DIV/0!</v>
      </c>
      <c r="CV21" s="200" t="e">
        <f t="shared" si="65"/>
        <v>#DIV/0!</v>
      </c>
      <c r="CW21" s="198" t="e">
        <f t="shared" si="66"/>
        <v>#DIV/0!</v>
      </c>
      <c r="CX21" s="198" t="e">
        <f t="shared" si="66"/>
        <v>#DIV/0!</v>
      </c>
      <c r="CY21" s="198" t="e">
        <f t="shared" si="66"/>
        <v>#DIV/0!</v>
      </c>
      <c r="CZ21" s="198" t="e">
        <f t="shared" si="66"/>
        <v>#DIV/0!</v>
      </c>
      <c r="DA21" s="198" t="e">
        <f t="shared" si="66"/>
        <v>#DIV/0!</v>
      </c>
      <c r="DB21" s="198" t="e">
        <f>+AVERAGEIFS(AM$7:AM$112,$K$7:$K$112,$AR21,$M$7:$M$112,"M")</f>
        <v>#DIV/0!</v>
      </c>
      <c r="DC21" s="198" t="e">
        <f t="shared" si="67"/>
        <v>#DIV/0!</v>
      </c>
      <c r="DD21" s="201" t="e">
        <f>+AVERAGEIFS(AO$7:AO$112,$K$7:$K$112,$AR21,$M$7:$M$112,"M")</f>
        <v>#DIV/0!</v>
      </c>
      <c r="DE21" s="197" t="e">
        <f t="shared" si="17"/>
        <v>#DIV/0!</v>
      </c>
      <c r="DF21" s="198" t="e">
        <f t="shared" si="18"/>
        <v>#DIV/0!</v>
      </c>
      <c r="DG21" s="198" t="e">
        <f t="shared" si="19"/>
        <v>#DIV/0!</v>
      </c>
      <c r="DH21" s="198" t="e">
        <f t="shared" si="20"/>
        <v>#DIV/0!</v>
      </c>
      <c r="DI21" s="201" t="e">
        <f t="shared" si="21"/>
        <v>#DIV/0!</v>
      </c>
      <c r="DJ21" s="202" t="e">
        <f t="shared" si="22"/>
        <v>#DIV/0!</v>
      </c>
      <c r="DK21" s="203">
        <f t="shared" si="6"/>
        <v>0</v>
      </c>
      <c r="DL21" s="107"/>
      <c r="DM21" s="197"/>
      <c r="DN21" s="198"/>
      <c r="DO21" s="198"/>
      <c r="DP21" s="198"/>
      <c r="DQ21" s="198"/>
      <c r="DR21" s="198"/>
      <c r="DS21" s="199"/>
      <c r="DT21" s="198"/>
      <c r="DU21" s="198"/>
      <c r="DV21" s="198"/>
      <c r="DW21" s="200"/>
      <c r="DX21" s="198"/>
      <c r="DY21" s="198"/>
      <c r="DZ21" s="198"/>
      <c r="EA21" s="198"/>
      <c r="EB21" s="198"/>
      <c r="EC21" s="198"/>
      <c r="ED21" s="198"/>
      <c r="EE21" s="199"/>
      <c r="EF21" s="200"/>
      <c r="EG21" s="198"/>
      <c r="EH21" s="198"/>
      <c r="EI21" s="198"/>
      <c r="EJ21" s="198"/>
      <c r="EK21" s="198"/>
      <c r="EL21" s="198"/>
      <c r="EM21" s="198"/>
      <c r="EN21" s="201"/>
      <c r="EO21" s="197"/>
      <c r="EP21" s="198"/>
      <c r="EQ21" s="198"/>
      <c r="ER21" s="198"/>
      <c r="ES21" s="201"/>
      <c r="ET21" s="202"/>
      <c r="EU21" s="203">
        <f t="shared" si="10"/>
        <v>0</v>
      </c>
      <c r="EV21" s="78"/>
      <c r="EW21" s="213" t="e">
        <f t="shared" si="29"/>
        <v>#DIV/0!</v>
      </c>
      <c r="EX21" s="214"/>
      <c r="EY21" s="215" t="e">
        <f t="shared" si="31"/>
        <v>#DIV/0!</v>
      </c>
      <c r="EZ21" s="215"/>
      <c r="FA21" s="216" t="e">
        <f t="shared" si="33"/>
        <v>#DIV/0!</v>
      </c>
      <c r="FB21" s="215"/>
      <c r="FC21" s="216" t="e">
        <f t="shared" si="35"/>
        <v>#DIV/0!</v>
      </c>
      <c r="FD21" s="217"/>
      <c r="FE21" s="215" t="e">
        <f t="shared" si="37"/>
        <v>#DIV/0!</v>
      </c>
      <c r="FF21" s="217"/>
      <c r="FG21" s="215" t="e">
        <f t="shared" si="39"/>
        <v>#DIV/0!</v>
      </c>
      <c r="FH21" s="218"/>
      <c r="FI21" s="27"/>
    </row>
    <row r="22" spans="2:165" s="1" customFormat="1" ht="30" customHeight="1">
      <c r="B22" s="147">
        <v>17</v>
      </c>
      <c r="C22" s="358">
        <v>44105</v>
      </c>
      <c r="D22" s="360" t="s">
        <v>263</v>
      </c>
      <c r="E22" s="358"/>
      <c r="F22" s="148" t="s">
        <v>142</v>
      </c>
      <c r="G22" s="148" t="s">
        <v>35</v>
      </c>
      <c r="H22" s="158" t="s">
        <v>333</v>
      </c>
      <c r="I22" s="135" t="s">
        <v>150</v>
      </c>
      <c r="J22" s="119" t="s">
        <v>152</v>
      </c>
      <c r="K22" s="149"/>
      <c r="L22" s="150"/>
      <c r="M22" s="149"/>
      <c r="N22" s="151">
        <v>4</v>
      </c>
      <c r="O22" s="152">
        <v>4</v>
      </c>
      <c r="P22" s="152">
        <v>4</v>
      </c>
      <c r="Q22" s="153" t="s">
        <v>35</v>
      </c>
      <c r="R22" s="153" t="s">
        <v>34</v>
      </c>
      <c r="S22" s="154" t="s">
        <v>34</v>
      </c>
      <c r="T22" s="151">
        <v>4</v>
      </c>
      <c r="U22" s="153" t="s">
        <v>34</v>
      </c>
      <c r="V22" s="152">
        <v>4</v>
      </c>
      <c r="W22" s="152">
        <v>4</v>
      </c>
      <c r="X22" s="155">
        <v>4</v>
      </c>
      <c r="Y22" s="151">
        <v>4</v>
      </c>
      <c r="Z22" s="152">
        <v>3</v>
      </c>
      <c r="AA22" s="152">
        <v>3</v>
      </c>
      <c r="AB22" s="153" t="s">
        <v>35</v>
      </c>
      <c r="AC22" s="152">
        <v>4</v>
      </c>
      <c r="AD22" s="152">
        <v>3</v>
      </c>
      <c r="AE22" s="155">
        <v>3</v>
      </c>
      <c r="AF22" s="151">
        <v>3</v>
      </c>
      <c r="AG22" s="155">
        <v>3</v>
      </c>
      <c r="AH22" s="151">
        <v>3</v>
      </c>
      <c r="AI22" s="152">
        <v>4</v>
      </c>
      <c r="AJ22" s="152">
        <v>4</v>
      </c>
      <c r="AK22" s="153" t="s">
        <v>35</v>
      </c>
      <c r="AL22" s="153" t="s">
        <v>34</v>
      </c>
      <c r="AM22" s="153" t="s">
        <v>35</v>
      </c>
      <c r="AN22" s="152">
        <v>4</v>
      </c>
      <c r="AO22" s="154" t="s">
        <v>35</v>
      </c>
      <c r="AP22" s="79"/>
      <c r="AQ22" s="104"/>
      <c r="AR22" s="315" t="s">
        <v>38</v>
      </c>
      <c r="AS22" s="163" t="e">
        <f t="shared" si="59"/>
        <v>#DIV/0!</v>
      </c>
      <c r="AT22" s="163" t="e">
        <f t="shared" si="59"/>
        <v>#DIV/0!</v>
      </c>
      <c r="AU22" s="163" t="e">
        <f t="shared" si="59"/>
        <v>#DIV/0!</v>
      </c>
      <c r="AV22" s="163" t="e">
        <f t="shared" si="59"/>
        <v>#DIV/0!</v>
      </c>
      <c r="AW22" s="163" t="e">
        <f t="shared" si="59"/>
        <v>#DIV/0!</v>
      </c>
      <c r="AX22" s="164" t="e">
        <f t="shared" si="59"/>
        <v>#DIV/0!</v>
      </c>
      <c r="AY22" s="165" t="e">
        <f t="shared" si="59"/>
        <v>#DIV/0!</v>
      </c>
      <c r="AZ22" s="163" t="e">
        <f t="shared" si="59"/>
        <v>#DIV/0!</v>
      </c>
      <c r="BA22" s="163" t="e">
        <f t="shared" si="59"/>
        <v>#DIV/0!</v>
      </c>
      <c r="BB22" s="163" t="e">
        <f t="shared" si="59"/>
        <v>#DIV/0!</v>
      </c>
      <c r="BC22" s="164" t="e">
        <f t="shared" si="60"/>
        <v>#DIV/0!</v>
      </c>
      <c r="BD22" s="165" t="e">
        <f t="shared" si="60"/>
        <v>#DIV/0!</v>
      </c>
      <c r="BE22" s="163" t="e">
        <f t="shared" si="60"/>
        <v>#DIV/0!</v>
      </c>
      <c r="BF22" s="163" t="e">
        <f t="shared" si="60"/>
        <v>#DIV/0!</v>
      </c>
      <c r="BG22" s="163" t="e">
        <f t="shared" si="60"/>
        <v>#DIV/0!</v>
      </c>
      <c r="BH22" s="163" t="e">
        <f t="shared" si="60"/>
        <v>#DIV/0!</v>
      </c>
      <c r="BI22" s="163" t="e">
        <f t="shared" si="60"/>
        <v>#DIV/0!</v>
      </c>
      <c r="BJ22" s="164" t="e">
        <f t="shared" si="60"/>
        <v>#DIV/0!</v>
      </c>
      <c r="BK22" s="165" t="e">
        <f t="shared" si="60"/>
        <v>#DIV/0!</v>
      </c>
      <c r="BL22" s="163" t="e">
        <f t="shared" si="60"/>
        <v>#DIV/0!</v>
      </c>
      <c r="BM22" s="165" t="e">
        <f t="shared" si="61"/>
        <v>#DIV/0!</v>
      </c>
      <c r="BN22" s="163" t="e">
        <f t="shared" si="61"/>
        <v>#DIV/0!</v>
      </c>
      <c r="BO22" s="163" t="e">
        <f t="shared" si="61"/>
        <v>#DIV/0!</v>
      </c>
      <c r="BP22" s="163" t="e">
        <f t="shared" si="61"/>
        <v>#DIV/0!</v>
      </c>
      <c r="BQ22" s="163" t="e">
        <f t="shared" si="61"/>
        <v>#DIV/0!</v>
      </c>
      <c r="BR22" s="163" t="e">
        <f t="shared" si="61"/>
        <v>#DIV/0!</v>
      </c>
      <c r="BS22" s="163" t="e">
        <f t="shared" si="61"/>
        <v>#DIV/0!</v>
      </c>
      <c r="BT22" s="164" t="e">
        <f t="shared" si="61"/>
        <v>#DIV/0!</v>
      </c>
      <c r="BU22" s="165" t="e">
        <f t="shared" si="11"/>
        <v>#DIV/0!</v>
      </c>
      <c r="BV22" s="163" t="e">
        <f t="shared" si="12"/>
        <v>#DIV/0!</v>
      </c>
      <c r="BW22" s="163" t="e">
        <f t="shared" si="13"/>
        <v>#DIV/0!</v>
      </c>
      <c r="BX22" s="163" t="e">
        <f t="shared" si="14"/>
        <v>#DIV/0!</v>
      </c>
      <c r="BY22" s="163" t="e">
        <f t="shared" si="15"/>
        <v>#DIV/0!</v>
      </c>
      <c r="BZ22" s="163" t="e">
        <f t="shared" si="16"/>
        <v>#DIV/0!</v>
      </c>
      <c r="CA22" s="168">
        <f t="shared" si="41"/>
        <v>0</v>
      </c>
      <c r="CB22" s="79"/>
      <c r="CC22" s="197" t="e">
        <f t="shared" si="64"/>
        <v>#DIV/0!</v>
      </c>
      <c r="CD22" s="198" t="e">
        <f t="shared" si="64"/>
        <v>#DIV/0!</v>
      </c>
      <c r="CE22" s="198" t="e">
        <f t="shared" si="64"/>
        <v>#DIV/0!</v>
      </c>
      <c r="CF22" s="198" t="e">
        <f t="shared" si="64"/>
        <v>#DIV/0!</v>
      </c>
      <c r="CG22" s="198" t="e">
        <f t="shared" si="64"/>
        <v>#DIV/0!</v>
      </c>
      <c r="CH22" s="198" t="e">
        <f t="shared" si="64"/>
        <v>#DIV/0!</v>
      </c>
      <c r="CI22" s="199" t="e">
        <f t="shared" si="64"/>
        <v>#DIV/0!</v>
      </c>
      <c r="CJ22" s="198" t="e">
        <f t="shared" si="64"/>
        <v>#DIV/0!</v>
      </c>
      <c r="CK22" s="198" t="e">
        <f t="shared" si="64"/>
        <v>#DIV/0!</v>
      </c>
      <c r="CL22" s="198" t="e">
        <f t="shared" si="64"/>
        <v>#DIV/0!</v>
      </c>
      <c r="CM22" s="200" t="e">
        <f t="shared" si="65"/>
        <v>#DIV/0!</v>
      </c>
      <c r="CN22" s="198" t="e">
        <f t="shared" si="65"/>
        <v>#DIV/0!</v>
      </c>
      <c r="CO22" s="198" t="e">
        <f t="shared" si="65"/>
        <v>#DIV/0!</v>
      </c>
      <c r="CP22" s="198" t="e">
        <f t="shared" si="65"/>
        <v>#DIV/0!</v>
      </c>
      <c r="CQ22" s="198" t="e">
        <f t="shared" si="65"/>
        <v>#DIV/0!</v>
      </c>
      <c r="CR22" s="198" t="e">
        <f t="shared" si="65"/>
        <v>#DIV/0!</v>
      </c>
      <c r="CS22" s="198" t="e">
        <f t="shared" si="65"/>
        <v>#DIV/0!</v>
      </c>
      <c r="CT22" s="198" t="e">
        <f t="shared" si="65"/>
        <v>#DIV/0!</v>
      </c>
      <c r="CU22" s="199" t="e">
        <f t="shared" si="65"/>
        <v>#DIV/0!</v>
      </c>
      <c r="CV22" s="200" t="e">
        <f t="shared" si="65"/>
        <v>#DIV/0!</v>
      </c>
      <c r="CW22" s="198" t="e">
        <f t="shared" si="66"/>
        <v>#DIV/0!</v>
      </c>
      <c r="CX22" s="198" t="e">
        <f t="shared" si="66"/>
        <v>#DIV/0!</v>
      </c>
      <c r="CY22" s="198" t="e">
        <f t="shared" si="66"/>
        <v>#DIV/0!</v>
      </c>
      <c r="CZ22" s="198" t="e">
        <f t="shared" si="66"/>
        <v>#DIV/0!</v>
      </c>
      <c r="DA22" s="198" t="e">
        <f t="shared" si="66"/>
        <v>#DIV/0!</v>
      </c>
      <c r="DB22" s="198" t="e">
        <f>+AVERAGEIFS(AM$7:AM$112,$K$7:$K$112,$AR22,$M$7:$M$112,"M")</f>
        <v>#DIV/0!</v>
      </c>
      <c r="DC22" s="198" t="e">
        <f t="shared" si="67"/>
        <v>#DIV/0!</v>
      </c>
      <c r="DD22" s="201" t="e">
        <f>+AVERAGEIFS(AO$7:AO$112,$K$7:$K$112,$AR22,$M$7:$M$112,"M")</f>
        <v>#DIV/0!</v>
      </c>
      <c r="DE22" s="197" t="e">
        <f t="shared" si="17"/>
        <v>#DIV/0!</v>
      </c>
      <c r="DF22" s="198" t="e">
        <f t="shared" si="18"/>
        <v>#DIV/0!</v>
      </c>
      <c r="DG22" s="198" t="e">
        <f t="shared" si="19"/>
        <v>#DIV/0!</v>
      </c>
      <c r="DH22" s="198" t="e">
        <f t="shared" si="20"/>
        <v>#DIV/0!</v>
      </c>
      <c r="DI22" s="201" t="e">
        <f t="shared" si="21"/>
        <v>#DIV/0!</v>
      </c>
      <c r="DJ22" s="202" t="e">
        <f t="shared" si="22"/>
        <v>#DIV/0!</v>
      </c>
      <c r="DK22" s="203">
        <f t="shared" si="6"/>
        <v>0</v>
      </c>
      <c r="DL22" s="107"/>
      <c r="DM22" s="197" t="e">
        <f t="shared" ref="DM22:DV24" si="70">+AVERAGEIFS(N$7:N$112,$K$7:$K$112,$AR22,$M$7:$M$112,"H")</f>
        <v>#DIV/0!</v>
      </c>
      <c r="DN22" s="198" t="e">
        <f t="shared" si="70"/>
        <v>#DIV/0!</v>
      </c>
      <c r="DO22" s="198" t="e">
        <f t="shared" si="70"/>
        <v>#DIV/0!</v>
      </c>
      <c r="DP22" s="198" t="e">
        <f t="shared" si="70"/>
        <v>#DIV/0!</v>
      </c>
      <c r="DQ22" s="198" t="e">
        <f t="shared" si="70"/>
        <v>#DIV/0!</v>
      </c>
      <c r="DR22" s="198" t="e">
        <f t="shared" si="70"/>
        <v>#DIV/0!</v>
      </c>
      <c r="DS22" s="199" t="e">
        <f t="shared" si="70"/>
        <v>#DIV/0!</v>
      </c>
      <c r="DT22" s="198" t="e">
        <f t="shared" si="70"/>
        <v>#DIV/0!</v>
      </c>
      <c r="DU22" s="198" t="e">
        <f t="shared" si="70"/>
        <v>#DIV/0!</v>
      </c>
      <c r="DV22" s="198" t="e">
        <f t="shared" si="70"/>
        <v>#DIV/0!</v>
      </c>
      <c r="DW22" s="200" t="e">
        <f t="shared" ref="DW22:EF24" si="71">+AVERAGEIFS(X$7:X$112,$K$7:$K$112,$AR22,$M$7:$M$112,"H")</f>
        <v>#DIV/0!</v>
      </c>
      <c r="DX22" s="198" t="e">
        <f t="shared" si="71"/>
        <v>#DIV/0!</v>
      </c>
      <c r="DY22" s="198" t="e">
        <f t="shared" si="71"/>
        <v>#DIV/0!</v>
      </c>
      <c r="DZ22" s="198" t="e">
        <f t="shared" si="71"/>
        <v>#DIV/0!</v>
      </c>
      <c r="EA22" s="198" t="e">
        <f t="shared" si="71"/>
        <v>#DIV/0!</v>
      </c>
      <c r="EB22" s="198" t="e">
        <f t="shared" si="71"/>
        <v>#DIV/0!</v>
      </c>
      <c r="EC22" s="198" t="e">
        <f t="shared" si="71"/>
        <v>#DIV/0!</v>
      </c>
      <c r="ED22" s="198" t="e">
        <f t="shared" si="71"/>
        <v>#DIV/0!</v>
      </c>
      <c r="EE22" s="199" t="e">
        <f t="shared" si="71"/>
        <v>#DIV/0!</v>
      </c>
      <c r="EF22" s="200" t="e">
        <f t="shared" si="71"/>
        <v>#DIV/0!</v>
      </c>
      <c r="EG22" s="198" t="e">
        <f t="shared" ref="EG22:EN24" si="72">+AVERAGEIFS(AH$7:AH$112,$K$7:$K$112,$AR22,$M$7:$M$112,"H")</f>
        <v>#DIV/0!</v>
      </c>
      <c r="EH22" s="198" t="e">
        <f t="shared" si="72"/>
        <v>#DIV/0!</v>
      </c>
      <c r="EI22" s="198" t="e">
        <f t="shared" si="72"/>
        <v>#DIV/0!</v>
      </c>
      <c r="EJ22" s="198" t="e">
        <f t="shared" si="72"/>
        <v>#DIV/0!</v>
      </c>
      <c r="EK22" s="198" t="e">
        <f t="shared" si="72"/>
        <v>#DIV/0!</v>
      </c>
      <c r="EL22" s="198" t="e">
        <f t="shared" si="72"/>
        <v>#DIV/0!</v>
      </c>
      <c r="EM22" s="198" t="e">
        <f t="shared" si="72"/>
        <v>#DIV/0!</v>
      </c>
      <c r="EN22" s="201" t="e">
        <f t="shared" si="72"/>
        <v>#DIV/0!</v>
      </c>
      <c r="EO22" s="197" t="e">
        <f t="shared" si="23"/>
        <v>#DIV/0!</v>
      </c>
      <c r="EP22" s="198" t="e">
        <f t="shared" si="24"/>
        <v>#DIV/0!</v>
      </c>
      <c r="EQ22" s="198" t="e">
        <f t="shared" si="25"/>
        <v>#DIV/0!</v>
      </c>
      <c r="ER22" s="198" t="e">
        <f t="shared" si="26"/>
        <v>#DIV/0!</v>
      </c>
      <c r="ES22" s="201" t="e">
        <f t="shared" si="27"/>
        <v>#DIV/0!</v>
      </c>
      <c r="ET22" s="202" t="e">
        <f t="shared" si="28"/>
        <v>#DIV/0!</v>
      </c>
      <c r="EU22" s="203">
        <f t="shared" si="10"/>
        <v>0</v>
      </c>
      <c r="EV22" s="78"/>
      <c r="EW22" s="213" t="e">
        <f t="shared" si="29"/>
        <v>#DIV/0!</v>
      </c>
      <c r="EX22" s="214" t="e">
        <f t="shared" si="30"/>
        <v>#DIV/0!</v>
      </c>
      <c r="EY22" s="215" t="e">
        <f t="shared" si="31"/>
        <v>#DIV/0!</v>
      </c>
      <c r="EZ22" s="215" t="e">
        <f t="shared" si="32"/>
        <v>#DIV/0!</v>
      </c>
      <c r="FA22" s="216" t="e">
        <f t="shared" si="33"/>
        <v>#DIV/0!</v>
      </c>
      <c r="FB22" s="215" t="e">
        <f t="shared" si="34"/>
        <v>#DIV/0!</v>
      </c>
      <c r="FC22" s="216" t="e">
        <f t="shared" si="35"/>
        <v>#DIV/0!</v>
      </c>
      <c r="FD22" s="217" t="e">
        <f t="shared" si="36"/>
        <v>#DIV/0!</v>
      </c>
      <c r="FE22" s="215" t="e">
        <f t="shared" si="37"/>
        <v>#DIV/0!</v>
      </c>
      <c r="FF22" s="217" t="e">
        <f t="shared" si="38"/>
        <v>#DIV/0!</v>
      </c>
      <c r="FG22" s="215" t="e">
        <f t="shared" si="39"/>
        <v>#DIV/0!</v>
      </c>
      <c r="FH22" s="218" t="e">
        <f t="shared" si="40"/>
        <v>#DIV/0!</v>
      </c>
      <c r="FI22" s="27"/>
    </row>
    <row r="23" spans="2:165" s="1" customFormat="1" ht="30" customHeight="1">
      <c r="B23" s="147">
        <v>18</v>
      </c>
      <c r="C23" s="358">
        <v>44105</v>
      </c>
      <c r="D23" s="360" t="s">
        <v>263</v>
      </c>
      <c r="E23" s="358"/>
      <c r="F23" s="148" t="s">
        <v>161</v>
      </c>
      <c r="G23" s="148" t="s">
        <v>34</v>
      </c>
      <c r="H23" s="158" t="s">
        <v>16</v>
      </c>
      <c r="I23" s="135" t="s">
        <v>109</v>
      </c>
      <c r="J23" s="119" t="s">
        <v>152</v>
      </c>
      <c r="K23" s="149"/>
      <c r="L23" s="150"/>
      <c r="M23" s="149"/>
      <c r="N23" s="151">
        <v>4</v>
      </c>
      <c r="O23" s="152">
        <v>3</v>
      </c>
      <c r="P23" s="152">
        <v>4</v>
      </c>
      <c r="Q23" s="153" t="s">
        <v>201</v>
      </c>
      <c r="R23" s="153" t="s">
        <v>34</v>
      </c>
      <c r="S23" s="154" t="s">
        <v>34</v>
      </c>
      <c r="T23" s="151">
        <v>3</v>
      </c>
      <c r="U23" s="153" t="s">
        <v>34</v>
      </c>
      <c r="V23" s="152">
        <v>4</v>
      </c>
      <c r="W23" s="152">
        <v>4</v>
      </c>
      <c r="X23" s="155">
        <v>4</v>
      </c>
      <c r="Y23" s="151"/>
      <c r="Z23" s="152"/>
      <c r="AA23" s="152"/>
      <c r="AB23" s="153" t="s">
        <v>201</v>
      </c>
      <c r="AC23" s="152"/>
      <c r="AD23" s="152"/>
      <c r="AE23" s="155"/>
      <c r="AF23" s="151"/>
      <c r="AG23" s="155"/>
      <c r="AH23" s="151"/>
      <c r="AI23" s="152"/>
      <c r="AJ23" s="152"/>
      <c r="AK23" s="153" t="s">
        <v>201</v>
      </c>
      <c r="AL23" s="153" t="s">
        <v>201</v>
      </c>
      <c r="AM23" s="153" t="s">
        <v>201</v>
      </c>
      <c r="AN23" s="152"/>
      <c r="AO23" s="154" t="s">
        <v>201</v>
      </c>
      <c r="AP23" s="79"/>
      <c r="AQ23" s="104"/>
      <c r="AR23" s="315" t="s">
        <v>55</v>
      </c>
      <c r="AS23" s="163" t="e">
        <f t="shared" si="59"/>
        <v>#DIV/0!</v>
      </c>
      <c r="AT23" s="163" t="e">
        <f t="shared" si="59"/>
        <v>#DIV/0!</v>
      </c>
      <c r="AU23" s="163" t="e">
        <f t="shared" si="59"/>
        <v>#DIV/0!</v>
      </c>
      <c r="AV23" s="163" t="e">
        <f t="shared" si="59"/>
        <v>#DIV/0!</v>
      </c>
      <c r="AW23" s="163" t="e">
        <f t="shared" si="59"/>
        <v>#DIV/0!</v>
      </c>
      <c r="AX23" s="164" t="e">
        <f t="shared" si="59"/>
        <v>#DIV/0!</v>
      </c>
      <c r="AY23" s="165" t="e">
        <f t="shared" si="59"/>
        <v>#DIV/0!</v>
      </c>
      <c r="AZ23" s="163" t="e">
        <f t="shared" si="59"/>
        <v>#DIV/0!</v>
      </c>
      <c r="BA23" s="163" t="e">
        <f t="shared" si="59"/>
        <v>#DIV/0!</v>
      </c>
      <c r="BB23" s="163" t="e">
        <f t="shared" si="59"/>
        <v>#DIV/0!</v>
      </c>
      <c r="BC23" s="164" t="e">
        <f t="shared" si="60"/>
        <v>#DIV/0!</v>
      </c>
      <c r="BD23" s="165" t="e">
        <f t="shared" si="60"/>
        <v>#DIV/0!</v>
      </c>
      <c r="BE23" s="163" t="e">
        <f t="shared" si="60"/>
        <v>#DIV/0!</v>
      </c>
      <c r="BF23" s="163" t="e">
        <f t="shared" si="60"/>
        <v>#DIV/0!</v>
      </c>
      <c r="BG23" s="163" t="e">
        <f t="shared" si="60"/>
        <v>#DIV/0!</v>
      </c>
      <c r="BH23" s="163" t="e">
        <f t="shared" si="60"/>
        <v>#DIV/0!</v>
      </c>
      <c r="BI23" s="163" t="e">
        <f t="shared" si="60"/>
        <v>#DIV/0!</v>
      </c>
      <c r="BJ23" s="164" t="e">
        <f t="shared" si="60"/>
        <v>#DIV/0!</v>
      </c>
      <c r="BK23" s="165" t="e">
        <f t="shared" si="60"/>
        <v>#DIV/0!</v>
      </c>
      <c r="BL23" s="163" t="e">
        <f t="shared" si="60"/>
        <v>#DIV/0!</v>
      </c>
      <c r="BM23" s="165" t="e">
        <f t="shared" si="61"/>
        <v>#DIV/0!</v>
      </c>
      <c r="BN23" s="163" t="e">
        <f t="shared" si="61"/>
        <v>#DIV/0!</v>
      </c>
      <c r="BO23" s="163" t="e">
        <f t="shared" si="61"/>
        <v>#DIV/0!</v>
      </c>
      <c r="BP23" s="163" t="e">
        <f t="shared" si="61"/>
        <v>#DIV/0!</v>
      </c>
      <c r="BQ23" s="163" t="e">
        <f t="shared" si="61"/>
        <v>#DIV/0!</v>
      </c>
      <c r="BR23" s="163" t="e">
        <f t="shared" si="61"/>
        <v>#DIV/0!</v>
      </c>
      <c r="BS23" s="163" t="e">
        <f t="shared" si="61"/>
        <v>#DIV/0!</v>
      </c>
      <c r="BT23" s="164" t="e">
        <f t="shared" si="61"/>
        <v>#DIV/0!</v>
      </c>
      <c r="BU23" s="165" t="e">
        <f t="shared" si="11"/>
        <v>#DIV/0!</v>
      </c>
      <c r="BV23" s="163" t="e">
        <f t="shared" si="12"/>
        <v>#DIV/0!</v>
      </c>
      <c r="BW23" s="163" t="e">
        <f t="shared" si="13"/>
        <v>#DIV/0!</v>
      </c>
      <c r="BX23" s="163" t="e">
        <f t="shared" si="14"/>
        <v>#DIV/0!</v>
      </c>
      <c r="BY23" s="163" t="e">
        <f t="shared" si="15"/>
        <v>#DIV/0!</v>
      </c>
      <c r="BZ23" s="163" t="e">
        <f t="shared" si="16"/>
        <v>#DIV/0!</v>
      </c>
      <c r="CA23" s="168">
        <f t="shared" si="41"/>
        <v>0</v>
      </c>
      <c r="CB23" s="79"/>
      <c r="CC23" s="197" t="e">
        <f t="shared" si="64"/>
        <v>#DIV/0!</v>
      </c>
      <c r="CD23" s="198" t="e">
        <f t="shared" si="64"/>
        <v>#DIV/0!</v>
      </c>
      <c r="CE23" s="198" t="e">
        <f t="shared" si="64"/>
        <v>#DIV/0!</v>
      </c>
      <c r="CF23" s="198" t="e">
        <f t="shared" si="64"/>
        <v>#DIV/0!</v>
      </c>
      <c r="CG23" s="198" t="e">
        <f t="shared" si="64"/>
        <v>#DIV/0!</v>
      </c>
      <c r="CH23" s="198" t="e">
        <f t="shared" si="64"/>
        <v>#DIV/0!</v>
      </c>
      <c r="CI23" s="199" t="e">
        <f t="shared" si="64"/>
        <v>#DIV/0!</v>
      </c>
      <c r="CJ23" s="198" t="e">
        <f t="shared" si="64"/>
        <v>#DIV/0!</v>
      </c>
      <c r="CK23" s="198" t="e">
        <f t="shared" si="64"/>
        <v>#DIV/0!</v>
      </c>
      <c r="CL23" s="198" t="e">
        <f t="shared" si="64"/>
        <v>#DIV/0!</v>
      </c>
      <c r="CM23" s="200" t="e">
        <f t="shared" si="65"/>
        <v>#DIV/0!</v>
      </c>
      <c r="CN23" s="198" t="e">
        <f t="shared" si="65"/>
        <v>#DIV/0!</v>
      </c>
      <c r="CO23" s="198" t="e">
        <f t="shared" si="65"/>
        <v>#DIV/0!</v>
      </c>
      <c r="CP23" s="198" t="e">
        <f t="shared" si="65"/>
        <v>#DIV/0!</v>
      </c>
      <c r="CQ23" s="198" t="e">
        <f t="shared" si="65"/>
        <v>#DIV/0!</v>
      </c>
      <c r="CR23" s="198" t="e">
        <f t="shared" si="65"/>
        <v>#DIV/0!</v>
      </c>
      <c r="CS23" s="198" t="e">
        <f t="shared" si="65"/>
        <v>#DIV/0!</v>
      </c>
      <c r="CT23" s="198" t="e">
        <f t="shared" si="65"/>
        <v>#DIV/0!</v>
      </c>
      <c r="CU23" s="199" t="e">
        <f t="shared" si="65"/>
        <v>#DIV/0!</v>
      </c>
      <c r="CV23" s="200" t="e">
        <f t="shared" si="65"/>
        <v>#DIV/0!</v>
      </c>
      <c r="CW23" s="198" t="e">
        <f t="shared" si="66"/>
        <v>#DIV/0!</v>
      </c>
      <c r="CX23" s="198" t="e">
        <f t="shared" si="66"/>
        <v>#DIV/0!</v>
      </c>
      <c r="CY23" s="198" t="e">
        <f t="shared" si="66"/>
        <v>#DIV/0!</v>
      </c>
      <c r="CZ23" s="198" t="e">
        <f t="shared" si="66"/>
        <v>#DIV/0!</v>
      </c>
      <c r="DA23" s="198" t="e">
        <f t="shared" si="66"/>
        <v>#DIV/0!</v>
      </c>
      <c r="DB23" s="198" t="e">
        <f>+AVERAGEIFS(AM$7:AM$112,$K$7:$K$112,$AR23,$M$7:$M$112,"M")</f>
        <v>#DIV/0!</v>
      </c>
      <c r="DC23" s="198" t="e">
        <f t="shared" si="67"/>
        <v>#DIV/0!</v>
      </c>
      <c r="DD23" s="201" t="e">
        <f>+AVERAGEIFS(AO$7:AO$112,$K$7:$K$112,$AR23,$M$7:$M$112,"M")</f>
        <v>#DIV/0!</v>
      </c>
      <c r="DE23" s="197" t="e">
        <f t="shared" si="17"/>
        <v>#DIV/0!</v>
      </c>
      <c r="DF23" s="198" t="e">
        <f t="shared" si="18"/>
        <v>#DIV/0!</v>
      </c>
      <c r="DG23" s="198" t="e">
        <f t="shared" si="19"/>
        <v>#DIV/0!</v>
      </c>
      <c r="DH23" s="198" t="e">
        <f t="shared" si="20"/>
        <v>#DIV/0!</v>
      </c>
      <c r="DI23" s="201" t="e">
        <f t="shared" si="21"/>
        <v>#DIV/0!</v>
      </c>
      <c r="DJ23" s="202" t="e">
        <f t="shared" si="22"/>
        <v>#DIV/0!</v>
      </c>
      <c r="DK23" s="203">
        <f t="shared" si="6"/>
        <v>0</v>
      </c>
      <c r="DL23" s="107"/>
      <c r="DM23" s="197" t="e">
        <f t="shared" si="70"/>
        <v>#DIV/0!</v>
      </c>
      <c r="DN23" s="198" t="e">
        <f t="shared" si="70"/>
        <v>#DIV/0!</v>
      </c>
      <c r="DO23" s="198" t="e">
        <f t="shared" si="70"/>
        <v>#DIV/0!</v>
      </c>
      <c r="DP23" s="198" t="e">
        <f t="shared" si="70"/>
        <v>#DIV/0!</v>
      </c>
      <c r="DQ23" s="198" t="e">
        <f t="shared" si="70"/>
        <v>#DIV/0!</v>
      </c>
      <c r="DR23" s="198" t="e">
        <f t="shared" si="70"/>
        <v>#DIV/0!</v>
      </c>
      <c r="DS23" s="199" t="e">
        <f t="shared" si="70"/>
        <v>#DIV/0!</v>
      </c>
      <c r="DT23" s="198" t="e">
        <f t="shared" si="70"/>
        <v>#DIV/0!</v>
      </c>
      <c r="DU23" s="198" t="e">
        <f t="shared" si="70"/>
        <v>#DIV/0!</v>
      </c>
      <c r="DV23" s="198" t="e">
        <f t="shared" si="70"/>
        <v>#DIV/0!</v>
      </c>
      <c r="DW23" s="200" t="e">
        <f t="shared" si="71"/>
        <v>#DIV/0!</v>
      </c>
      <c r="DX23" s="198" t="e">
        <f t="shared" si="71"/>
        <v>#DIV/0!</v>
      </c>
      <c r="DY23" s="198" t="e">
        <f t="shared" si="71"/>
        <v>#DIV/0!</v>
      </c>
      <c r="DZ23" s="198" t="e">
        <f t="shared" si="71"/>
        <v>#DIV/0!</v>
      </c>
      <c r="EA23" s="198" t="e">
        <f t="shared" si="71"/>
        <v>#DIV/0!</v>
      </c>
      <c r="EB23" s="198" t="e">
        <f t="shared" si="71"/>
        <v>#DIV/0!</v>
      </c>
      <c r="EC23" s="198" t="e">
        <f t="shared" si="71"/>
        <v>#DIV/0!</v>
      </c>
      <c r="ED23" s="198" t="e">
        <f t="shared" si="71"/>
        <v>#DIV/0!</v>
      </c>
      <c r="EE23" s="199" t="e">
        <f t="shared" si="71"/>
        <v>#DIV/0!</v>
      </c>
      <c r="EF23" s="200" t="e">
        <f t="shared" si="71"/>
        <v>#DIV/0!</v>
      </c>
      <c r="EG23" s="198" t="e">
        <f t="shared" si="72"/>
        <v>#DIV/0!</v>
      </c>
      <c r="EH23" s="198" t="e">
        <f t="shared" si="72"/>
        <v>#DIV/0!</v>
      </c>
      <c r="EI23" s="198" t="e">
        <f t="shared" si="72"/>
        <v>#DIV/0!</v>
      </c>
      <c r="EJ23" s="198" t="e">
        <f t="shared" si="72"/>
        <v>#DIV/0!</v>
      </c>
      <c r="EK23" s="198" t="e">
        <f t="shared" si="72"/>
        <v>#DIV/0!</v>
      </c>
      <c r="EL23" s="198" t="e">
        <f t="shared" si="72"/>
        <v>#DIV/0!</v>
      </c>
      <c r="EM23" s="198" t="e">
        <f t="shared" si="72"/>
        <v>#DIV/0!</v>
      </c>
      <c r="EN23" s="201" t="e">
        <f t="shared" si="72"/>
        <v>#DIV/0!</v>
      </c>
      <c r="EO23" s="197" t="e">
        <f t="shared" si="23"/>
        <v>#DIV/0!</v>
      </c>
      <c r="EP23" s="198" t="e">
        <f t="shared" si="24"/>
        <v>#DIV/0!</v>
      </c>
      <c r="EQ23" s="198" t="e">
        <f t="shared" si="25"/>
        <v>#DIV/0!</v>
      </c>
      <c r="ER23" s="198" t="e">
        <f t="shared" si="26"/>
        <v>#DIV/0!</v>
      </c>
      <c r="ES23" s="201" t="e">
        <f t="shared" si="27"/>
        <v>#DIV/0!</v>
      </c>
      <c r="ET23" s="202" t="e">
        <f t="shared" si="28"/>
        <v>#DIV/0!</v>
      </c>
      <c r="EU23" s="203">
        <f t="shared" si="10"/>
        <v>0</v>
      </c>
      <c r="EV23" s="78"/>
      <c r="EW23" s="213" t="e">
        <f t="shared" si="29"/>
        <v>#DIV/0!</v>
      </c>
      <c r="EX23" s="214" t="e">
        <f t="shared" si="30"/>
        <v>#DIV/0!</v>
      </c>
      <c r="EY23" s="215" t="e">
        <f t="shared" si="31"/>
        <v>#DIV/0!</v>
      </c>
      <c r="EZ23" s="215" t="e">
        <f t="shared" si="32"/>
        <v>#DIV/0!</v>
      </c>
      <c r="FA23" s="216" t="e">
        <f t="shared" si="33"/>
        <v>#DIV/0!</v>
      </c>
      <c r="FB23" s="215" t="e">
        <f t="shared" si="34"/>
        <v>#DIV/0!</v>
      </c>
      <c r="FC23" s="216" t="e">
        <f t="shared" si="35"/>
        <v>#DIV/0!</v>
      </c>
      <c r="FD23" s="217" t="e">
        <f t="shared" si="36"/>
        <v>#DIV/0!</v>
      </c>
      <c r="FE23" s="215" t="e">
        <f t="shared" si="37"/>
        <v>#DIV/0!</v>
      </c>
      <c r="FF23" s="217" t="e">
        <f t="shared" si="38"/>
        <v>#DIV/0!</v>
      </c>
      <c r="FG23" s="215" t="e">
        <f t="shared" si="39"/>
        <v>#DIV/0!</v>
      </c>
      <c r="FH23" s="218" t="e">
        <f t="shared" si="40"/>
        <v>#DIV/0!</v>
      </c>
      <c r="FI23" s="27"/>
    </row>
    <row r="24" spans="2:165" s="1" customFormat="1" ht="30" customHeight="1">
      <c r="B24" s="147">
        <v>19</v>
      </c>
      <c r="C24" s="358">
        <v>44105</v>
      </c>
      <c r="D24" s="360" t="s">
        <v>263</v>
      </c>
      <c r="E24" s="358"/>
      <c r="F24" s="148" t="s">
        <v>143</v>
      </c>
      <c r="G24" s="148" t="s">
        <v>34</v>
      </c>
      <c r="H24" s="158" t="s">
        <v>334</v>
      </c>
      <c r="I24" s="135" t="s">
        <v>32</v>
      </c>
      <c r="J24" s="119" t="s">
        <v>151</v>
      </c>
      <c r="K24" s="149"/>
      <c r="L24" s="150"/>
      <c r="M24" s="149"/>
      <c r="N24" s="151">
        <v>5</v>
      </c>
      <c r="O24" s="152">
        <v>5</v>
      </c>
      <c r="P24" s="152">
        <v>5</v>
      </c>
      <c r="Q24" s="153" t="s">
        <v>35</v>
      </c>
      <c r="R24" s="153" t="s">
        <v>35</v>
      </c>
      <c r="S24" s="154" t="s">
        <v>201</v>
      </c>
      <c r="T24" s="151">
        <v>5</v>
      </c>
      <c r="U24" s="153" t="s">
        <v>35</v>
      </c>
      <c r="V24" s="152">
        <v>5</v>
      </c>
      <c r="W24" s="152">
        <v>5</v>
      </c>
      <c r="X24" s="155">
        <v>5</v>
      </c>
      <c r="Y24" s="151">
        <v>5</v>
      </c>
      <c r="Z24" s="152">
        <v>5</v>
      </c>
      <c r="AA24" s="152">
        <v>5</v>
      </c>
      <c r="AB24" s="153" t="s">
        <v>35</v>
      </c>
      <c r="AC24" s="152">
        <v>5</v>
      </c>
      <c r="AD24" s="152">
        <v>5</v>
      </c>
      <c r="AE24" s="155">
        <v>5</v>
      </c>
      <c r="AF24" s="151">
        <v>5</v>
      </c>
      <c r="AG24" s="155">
        <v>5</v>
      </c>
      <c r="AH24" s="151">
        <v>5</v>
      </c>
      <c r="AI24" s="152">
        <v>5</v>
      </c>
      <c r="AJ24" s="152">
        <v>5</v>
      </c>
      <c r="AK24" s="153" t="s">
        <v>35</v>
      </c>
      <c r="AL24" s="153" t="s">
        <v>35</v>
      </c>
      <c r="AM24" s="153" t="s">
        <v>35</v>
      </c>
      <c r="AN24" s="152">
        <v>5</v>
      </c>
      <c r="AO24" s="154" t="s">
        <v>35</v>
      </c>
      <c r="AP24" s="79"/>
      <c r="AQ24" s="104"/>
      <c r="AR24" s="315" t="s">
        <v>52</v>
      </c>
      <c r="AS24" s="163" t="e">
        <f t="shared" si="59"/>
        <v>#DIV/0!</v>
      </c>
      <c r="AT24" s="163" t="e">
        <f t="shared" si="59"/>
        <v>#DIV/0!</v>
      </c>
      <c r="AU24" s="163" t="e">
        <f t="shared" si="59"/>
        <v>#DIV/0!</v>
      </c>
      <c r="AV24" s="163" t="e">
        <f t="shared" si="59"/>
        <v>#DIV/0!</v>
      </c>
      <c r="AW24" s="163" t="e">
        <f t="shared" si="59"/>
        <v>#DIV/0!</v>
      </c>
      <c r="AX24" s="164" t="e">
        <f t="shared" si="59"/>
        <v>#DIV/0!</v>
      </c>
      <c r="AY24" s="165" t="e">
        <f t="shared" si="59"/>
        <v>#DIV/0!</v>
      </c>
      <c r="AZ24" s="163" t="e">
        <f t="shared" si="59"/>
        <v>#DIV/0!</v>
      </c>
      <c r="BA24" s="163" t="e">
        <f t="shared" si="59"/>
        <v>#DIV/0!</v>
      </c>
      <c r="BB24" s="163" t="e">
        <f t="shared" si="59"/>
        <v>#DIV/0!</v>
      </c>
      <c r="BC24" s="164" t="e">
        <f t="shared" si="60"/>
        <v>#DIV/0!</v>
      </c>
      <c r="BD24" s="165" t="e">
        <f t="shared" si="60"/>
        <v>#DIV/0!</v>
      </c>
      <c r="BE24" s="163" t="e">
        <f t="shared" si="60"/>
        <v>#DIV/0!</v>
      </c>
      <c r="BF24" s="163" t="e">
        <f t="shared" si="60"/>
        <v>#DIV/0!</v>
      </c>
      <c r="BG24" s="163" t="e">
        <f t="shared" si="60"/>
        <v>#DIV/0!</v>
      </c>
      <c r="BH24" s="163" t="e">
        <f t="shared" si="60"/>
        <v>#DIV/0!</v>
      </c>
      <c r="BI24" s="163" t="e">
        <f t="shared" si="60"/>
        <v>#DIV/0!</v>
      </c>
      <c r="BJ24" s="164" t="e">
        <f t="shared" si="60"/>
        <v>#DIV/0!</v>
      </c>
      <c r="BK24" s="165" t="e">
        <f t="shared" si="60"/>
        <v>#DIV/0!</v>
      </c>
      <c r="BL24" s="163" t="e">
        <f t="shared" si="60"/>
        <v>#DIV/0!</v>
      </c>
      <c r="BM24" s="165" t="e">
        <f t="shared" si="61"/>
        <v>#DIV/0!</v>
      </c>
      <c r="BN24" s="163" t="e">
        <f t="shared" si="61"/>
        <v>#DIV/0!</v>
      </c>
      <c r="BO24" s="163" t="e">
        <f t="shared" si="61"/>
        <v>#DIV/0!</v>
      </c>
      <c r="BP24" s="163" t="e">
        <f t="shared" si="61"/>
        <v>#DIV/0!</v>
      </c>
      <c r="BQ24" s="163" t="e">
        <f t="shared" si="61"/>
        <v>#DIV/0!</v>
      </c>
      <c r="BR24" s="163" t="e">
        <f t="shared" si="61"/>
        <v>#DIV/0!</v>
      </c>
      <c r="BS24" s="163" t="e">
        <f t="shared" si="61"/>
        <v>#DIV/0!</v>
      </c>
      <c r="BT24" s="164" t="e">
        <f t="shared" si="61"/>
        <v>#DIV/0!</v>
      </c>
      <c r="BU24" s="165" t="e">
        <f t="shared" si="11"/>
        <v>#DIV/0!</v>
      </c>
      <c r="BV24" s="163" t="e">
        <f t="shared" si="12"/>
        <v>#DIV/0!</v>
      </c>
      <c r="BW24" s="163" t="e">
        <f t="shared" si="13"/>
        <v>#DIV/0!</v>
      </c>
      <c r="BX24" s="163" t="e">
        <f t="shared" si="14"/>
        <v>#DIV/0!</v>
      </c>
      <c r="BY24" s="163" t="e">
        <f t="shared" si="15"/>
        <v>#DIV/0!</v>
      </c>
      <c r="BZ24" s="163" t="e">
        <f t="shared" si="16"/>
        <v>#DIV/0!</v>
      </c>
      <c r="CA24" s="168">
        <f t="shared" si="41"/>
        <v>0</v>
      </c>
      <c r="CB24" s="79"/>
      <c r="CC24" s="197" t="e">
        <f t="shared" ref="CC24:CP25" si="73">+AVERAGEIFS(N$7:N$112,$K$7:$K$112,$AR24,$M$7:$M$112,"M")</f>
        <v>#DIV/0!</v>
      </c>
      <c r="CD24" s="198" t="e">
        <f t="shared" si="73"/>
        <v>#DIV/0!</v>
      </c>
      <c r="CE24" s="198" t="e">
        <f t="shared" si="73"/>
        <v>#DIV/0!</v>
      </c>
      <c r="CF24" s="198" t="e">
        <f t="shared" si="73"/>
        <v>#DIV/0!</v>
      </c>
      <c r="CG24" s="198" t="e">
        <f t="shared" si="73"/>
        <v>#DIV/0!</v>
      </c>
      <c r="CH24" s="198" t="e">
        <f t="shared" si="73"/>
        <v>#DIV/0!</v>
      </c>
      <c r="CI24" s="199" t="e">
        <f t="shared" si="73"/>
        <v>#DIV/0!</v>
      </c>
      <c r="CJ24" s="198" t="e">
        <f t="shared" si="73"/>
        <v>#DIV/0!</v>
      </c>
      <c r="CK24" s="198" t="e">
        <f t="shared" si="73"/>
        <v>#DIV/0!</v>
      </c>
      <c r="CL24" s="198" t="e">
        <f t="shared" si="73"/>
        <v>#DIV/0!</v>
      </c>
      <c r="CM24" s="200" t="e">
        <f t="shared" si="73"/>
        <v>#DIV/0!</v>
      </c>
      <c r="CN24" s="198" t="e">
        <f t="shared" si="73"/>
        <v>#DIV/0!</v>
      </c>
      <c r="CO24" s="198" t="e">
        <f t="shared" si="73"/>
        <v>#DIV/0!</v>
      </c>
      <c r="CP24" s="198" t="e">
        <f t="shared" si="73"/>
        <v>#DIV/0!</v>
      </c>
      <c r="CQ24" s="198"/>
      <c r="CR24" s="198" t="e">
        <f t="shared" ref="CR24:CZ25" si="74">+AVERAGEIFS(AC$7:AC$112,$K$7:$K$112,$AR24,$M$7:$M$112,"M")</f>
        <v>#DIV/0!</v>
      </c>
      <c r="CS24" s="198" t="e">
        <f t="shared" si="74"/>
        <v>#DIV/0!</v>
      </c>
      <c r="CT24" s="198" t="e">
        <f t="shared" si="74"/>
        <v>#DIV/0!</v>
      </c>
      <c r="CU24" s="199" t="e">
        <f t="shared" si="74"/>
        <v>#DIV/0!</v>
      </c>
      <c r="CV24" s="200" t="e">
        <f t="shared" si="74"/>
        <v>#DIV/0!</v>
      </c>
      <c r="CW24" s="198" t="e">
        <f t="shared" si="74"/>
        <v>#DIV/0!</v>
      </c>
      <c r="CX24" s="198" t="e">
        <f t="shared" si="74"/>
        <v>#DIV/0!</v>
      </c>
      <c r="CY24" s="198" t="e">
        <f t="shared" si="74"/>
        <v>#DIV/0!</v>
      </c>
      <c r="CZ24" s="198" t="e">
        <f t="shared" si="74"/>
        <v>#DIV/0!</v>
      </c>
      <c r="DA24" s="198"/>
      <c r="DB24" s="198" t="e">
        <f>+AVERAGEIFS(AM$7:AM$112,$K$7:$K$112,$AR24,$M$7:$M$112,"M")</f>
        <v>#DIV/0!</v>
      </c>
      <c r="DC24" s="198" t="e">
        <f t="shared" si="67"/>
        <v>#DIV/0!</v>
      </c>
      <c r="DD24" s="201" t="e">
        <f>+AVERAGEIFS(AO$7:AO$112,$K$7:$K$112,$AR24,$M$7:$M$112,"M")</f>
        <v>#DIV/0!</v>
      </c>
      <c r="DE24" s="197" t="e">
        <f t="shared" si="17"/>
        <v>#DIV/0!</v>
      </c>
      <c r="DF24" s="198" t="e">
        <f t="shared" si="18"/>
        <v>#DIV/0!</v>
      </c>
      <c r="DG24" s="198" t="e">
        <f t="shared" si="19"/>
        <v>#DIV/0!</v>
      </c>
      <c r="DH24" s="198" t="e">
        <f t="shared" si="20"/>
        <v>#DIV/0!</v>
      </c>
      <c r="DI24" s="201" t="e">
        <f t="shared" si="21"/>
        <v>#DIV/0!</v>
      </c>
      <c r="DJ24" s="202" t="e">
        <f t="shared" si="22"/>
        <v>#DIV/0!</v>
      </c>
      <c r="DK24" s="203">
        <f t="shared" si="6"/>
        <v>0</v>
      </c>
      <c r="DL24" s="107"/>
      <c r="DM24" s="197" t="e">
        <f t="shared" si="70"/>
        <v>#DIV/0!</v>
      </c>
      <c r="DN24" s="198" t="e">
        <f t="shared" si="70"/>
        <v>#DIV/0!</v>
      </c>
      <c r="DO24" s="198" t="e">
        <f t="shared" si="70"/>
        <v>#DIV/0!</v>
      </c>
      <c r="DP24" s="198" t="e">
        <f t="shared" si="70"/>
        <v>#DIV/0!</v>
      </c>
      <c r="DQ24" s="198" t="e">
        <f t="shared" si="70"/>
        <v>#DIV/0!</v>
      </c>
      <c r="DR24" s="198" t="e">
        <f t="shared" si="70"/>
        <v>#DIV/0!</v>
      </c>
      <c r="DS24" s="199" t="e">
        <f t="shared" si="70"/>
        <v>#DIV/0!</v>
      </c>
      <c r="DT24" s="198" t="e">
        <f t="shared" si="70"/>
        <v>#DIV/0!</v>
      </c>
      <c r="DU24" s="198" t="e">
        <f t="shared" si="70"/>
        <v>#DIV/0!</v>
      </c>
      <c r="DV24" s="198" t="e">
        <f t="shared" si="70"/>
        <v>#DIV/0!</v>
      </c>
      <c r="DW24" s="200" t="e">
        <f t="shared" si="71"/>
        <v>#DIV/0!</v>
      </c>
      <c r="DX24" s="198" t="e">
        <f t="shared" si="71"/>
        <v>#DIV/0!</v>
      </c>
      <c r="DY24" s="198" t="e">
        <f t="shared" si="71"/>
        <v>#DIV/0!</v>
      </c>
      <c r="DZ24" s="198" t="e">
        <f t="shared" si="71"/>
        <v>#DIV/0!</v>
      </c>
      <c r="EA24" s="198" t="e">
        <f t="shared" si="71"/>
        <v>#DIV/0!</v>
      </c>
      <c r="EB24" s="198" t="e">
        <f t="shared" si="71"/>
        <v>#DIV/0!</v>
      </c>
      <c r="EC24" s="198" t="e">
        <f t="shared" si="71"/>
        <v>#DIV/0!</v>
      </c>
      <c r="ED24" s="198" t="e">
        <f t="shared" si="71"/>
        <v>#DIV/0!</v>
      </c>
      <c r="EE24" s="199" t="e">
        <f t="shared" si="71"/>
        <v>#DIV/0!</v>
      </c>
      <c r="EF24" s="200" t="e">
        <f t="shared" si="71"/>
        <v>#DIV/0!</v>
      </c>
      <c r="EG24" s="198" t="e">
        <f t="shared" si="72"/>
        <v>#DIV/0!</v>
      </c>
      <c r="EH24" s="198" t="e">
        <f t="shared" si="72"/>
        <v>#DIV/0!</v>
      </c>
      <c r="EI24" s="198" t="e">
        <f t="shared" si="72"/>
        <v>#DIV/0!</v>
      </c>
      <c r="EJ24" s="198" t="e">
        <f t="shared" si="72"/>
        <v>#DIV/0!</v>
      </c>
      <c r="EK24" s="198" t="e">
        <f t="shared" si="72"/>
        <v>#DIV/0!</v>
      </c>
      <c r="EL24" s="198" t="e">
        <f t="shared" si="72"/>
        <v>#DIV/0!</v>
      </c>
      <c r="EM24" s="198" t="e">
        <f t="shared" si="72"/>
        <v>#DIV/0!</v>
      </c>
      <c r="EN24" s="201" t="e">
        <f t="shared" si="72"/>
        <v>#DIV/0!</v>
      </c>
      <c r="EO24" s="197" t="e">
        <f t="shared" si="23"/>
        <v>#DIV/0!</v>
      </c>
      <c r="EP24" s="198" t="e">
        <f t="shared" si="24"/>
        <v>#DIV/0!</v>
      </c>
      <c r="EQ24" s="198" t="e">
        <f t="shared" si="25"/>
        <v>#DIV/0!</v>
      </c>
      <c r="ER24" s="198" t="e">
        <f t="shared" si="26"/>
        <v>#DIV/0!</v>
      </c>
      <c r="ES24" s="201" t="e">
        <f t="shared" si="27"/>
        <v>#DIV/0!</v>
      </c>
      <c r="ET24" s="202" t="e">
        <f t="shared" si="28"/>
        <v>#DIV/0!</v>
      </c>
      <c r="EU24" s="203">
        <f t="shared" si="10"/>
        <v>0</v>
      </c>
      <c r="EV24" s="78"/>
      <c r="EW24" s="213" t="e">
        <f t="shared" si="29"/>
        <v>#DIV/0!</v>
      </c>
      <c r="EX24" s="214" t="e">
        <f t="shared" si="30"/>
        <v>#DIV/0!</v>
      </c>
      <c r="EY24" s="215" t="e">
        <f t="shared" si="31"/>
        <v>#DIV/0!</v>
      </c>
      <c r="EZ24" s="215" t="e">
        <f t="shared" si="32"/>
        <v>#DIV/0!</v>
      </c>
      <c r="FA24" s="216" t="e">
        <f t="shared" si="33"/>
        <v>#DIV/0!</v>
      </c>
      <c r="FB24" s="215" t="e">
        <f t="shared" si="34"/>
        <v>#DIV/0!</v>
      </c>
      <c r="FC24" s="216" t="e">
        <f t="shared" si="35"/>
        <v>#DIV/0!</v>
      </c>
      <c r="FD24" s="217" t="e">
        <f t="shared" si="36"/>
        <v>#DIV/0!</v>
      </c>
      <c r="FE24" s="215" t="e">
        <f t="shared" si="37"/>
        <v>#DIV/0!</v>
      </c>
      <c r="FF24" s="217" t="e">
        <f t="shared" si="38"/>
        <v>#DIV/0!</v>
      </c>
      <c r="FG24" s="215" t="e">
        <f t="shared" si="39"/>
        <v>#DIV/0!</v>
      </c>
      <c r="FH24" s="218" t="e">
        <f t="shared" si="40"/>
        <v>#DIV/0!</v>
      </c>
      <c r="FI24" s="27"/>
    </row>
    <row r="25" spans="2:165" s="1" customFormat="1" ht="30" customHeight="1">
      <c r="B25" s="147">
        <v>21</v>
      </c>
      <c r="C25" s="358">
        <v>44105</v>
      </c>
      <c r="D25" s="360" t="s">
        <v>263</v>
      </c>
      <c r="E25" s="358"/>
      <c r="F25" s="148" t="s">
        <v>143</v>
      </c>
      <c r="G25" s="148" t="s">
        <v>34</v>
      </c>
      <c r="H25" s="158" t="s">
        <v>335</v>
      </c>
      <c r="I25" s="135" t="s">
        <v>32</v>
      </c>
      <c r="J25" s="119" t="s">
        <v>151</v>
      </c>
      <c r="K25" s="149"/>
      <c r="L25" s="150"/>
      <c r="M25" s="149"/>
      <c r="N25" s="151">
        <v>5</v>
      </c>
      <c r="O25" s="152">
        <v>5</v>
      </c>
      <c r="P25" s="152"/>
      <c r="Q25" s="153" t="s">
        <v>34</v>
      </c>
      <c r="R25" s="153" t="s">
        <v>34</v>
      </c>
      <c r="S25" s="154" t="s">
        <v>35</v>
      </c>
      <c r="T25" s="151">
        <v>5</v>
      </c>
      <c r="U25" s="153" t="s">
        <v>35</v>
      </c>
      <c r="V25" s="152">
        <v>5</v>
      </c>
      <c r="W25" s="152">
        <v>5</v>
      </c>
      <c r="X25" s="155">
        <v>5</v>
      </c>
      <c r="Y25" s="151">
        <v>5</v>
      </c>
      <c r="Z25" s="152">
        <v>5</v>
      </c>
      <c r="AA25" s="152">
        <v>5</v>
      </c>
      <c r="AB25" s="153" t="s">
        <v>35</v>
      </c>
      <c r="AC25" s="152">
        <v>5</v>
      </c>
      <c r="AD25" s="152">
        <v>5</v>
      </c>
      <c r="AE25" s="155">
        <v>5</v>
      </c>
      <c r="AF25" s="151">
        <v>5</v>
      </c>
      <c r="AG25" s="155">
        <v>5</v>
      </c>
      <c r="AH25" s="151">
        <v>5</v>
      </c>
      <c r="AI25" s="152">
        <v>5</v>
      </c>
      <c r="AJ25" s="152">
        <v>5</v>
      </c>
      <c r="AK25" s="153" t="s">
        <v>35</v>
      </c>
      <c r="AL25" s="153" t="s">
        <v>35</v>
      </c>
      <c r="AM25" s="153" t="s">
        <v>35</v>
      </c>
      <c r="AN25" s="152">
        <v>5</v>
      </c>
      <c r="AO25" s="154" t="s">
        <v>35</v>
      </c>
      <c r="AP25" s="79"/>
      <c r="AQ25" s="104"/>
      <c r="AR25" s="315" t="s">
        <v>62</v>
      </c>
      <c r="AS25" s="163" t="e">
        <f t="shared" si="59"/>
        <v>#DIV/0!</v>
      </c>
      <c r="AT25" s="163" t="e">
        <f t="shared" si="59"/>
        <v>#DIV/0!</v>
      </c>
      <c r="AU25" s="163" t="e">
        <f t="shared" si="59"/>
        <v>#DIV/0!</v>
      </c>
      <c r="AV25" s="163" t="e">
        <f t="shared" si="59"/>
        <v>#DIV/0!</v>
      </c>
      <c r="AW25" s="163" t="e">
        <f t="shared" si="59"/>
        <v>#DIV/0!</v>
      </c>
      <c r="AX25" s="164" t="e">
        <f t="shared" si="59"/>
        <v>#DIV/0!</v>
      </c>
      <c r="AY25" s="165" t="e">
        <f t="shared" si="59"/>
        <v>#DIV/0!</v>
      </c>
      <c r="AZ25" s="163" t="e">
        <f t="shared" si="59"/>
        <v>#DIV/0!</v>
      </c>
      <c r="BA25" s="163" t="e">
        <f t="shared" si="59"/>
        <v>#DIV/0!</v>
      </c>
      <c r="BB25" s="163" t="e">
        <f t="shared" si="59"/>
        <v>#DIV/0!</v>
      </c>
      <c r="BC25" s="164" t="e">
        <f t="shared" si="60"/>
        <v>#DIV/0!</v>
      </c>
      <c r="BD25" s="165" t="e">
        <f t="shared" si="60"/>
        <v>#DIV/0!</v>
      </c>
      <c r="BE25" s="163" t="e">
        <f t="shared" si="60"/>
        <v>#DIV/0!</v>
      </c>
      <c r="BF25" s="163" t="e">
        <f t="shared" si="60"/>
        <v>#DIV/0!</v>
      </c>
      <c r="BG25" s="163" t="e">
        <f t="shared" si="60"/>
        <v>#DIV/0!</v>
      </c>
      <c r="BH25" s="163" t="e">
        <f t="shared" si="60"/>
        <v>#DIV/0!</v>
      </c>
      <c r="BI25" s="163" t="e">
        <f t="shared" si="60"/>
        <v>#DIV/0!</v>
      </c>
      <c r="BJ25" s="164" t="e">
        <f t="shared" si="60"/>
        <v>#DIV/0!</v>
      </c>
      <c r="BK25" s="165" t="e">
        <f t="shared" si="60"/>
        <v>#DIV/0!</v>
      </c>
      <c r="BL25" s="163" t="e">
        <f t="shared" si="60"/>
        <v>#DIV/0!</v>
      </c>
      <c r="BM25" s="165" t="e">
        <f t="shared" si="61"/>
        <v>#DIV/0!</v>
      </c>
      <c r="BN25" s="163" t="e">
        <f t="shared" si="61"/>
        <v>#DIV/0!</v>
      </c>
      <c r="BO25" s="163" t="e">
        <f t="shared" si="61"/>
        <v>#DIV/0!</v>
      </c>
      <c r="BP25" s="163" t="e">
        <f t="shared" si="61"/>
        <v>#DIV/0!</v>
      </c>
      <c r="BQ25" s="163" t="e">
        <f t="shared" si="61"/>
        <v>#DIV/0!</v>
      </c>
      <c r="BR25" s="163" t="e">
        <f t="shared" si="61"/>
        <v>#DIV/0!</v>
      </c>
      <c r="BS25" s="163" t="e">
        <f t="shared" si="61"/>
        <v>#DIV/0!</v>
      </c>
      <c r="BT25" s="164" t="e">
        <f t="shared" si="61"/>
        <v>#DIV/0!</v>
      </c>
      <c r="BU25" s="165" t="e">
        <f t="shared" si="11"/>
        <v>#DIV/0!</v>
      </c>
      <c r="BV25" s="163" t="e">
        <f t="shared" si="12"/>
        <v>#DIV/0!</v>
      </c>
      <c r="BW25" s="163" t="e">
        <f t="shared" si="13"/>
        <v>#DIV/0!</v>
      </c>
      <c r="BX25" s="163" t="e">
        <f t="shared" si="14"/>
        <v>#DIV/0!</v>
      </c>
      <c r="BY25" s="163" t="e">
        <f t="shared" si="15"/>
        <v>#DIV/0!</v>
      </c>
      <c r="BZ25" s="163" t="e">
        <f t="shared" si="16"/>
        <v>#DIV/0!</v>
      </c>
      <c r="CA25" s="168">
        <f t="shared" si="41"/>
        <v>0</v>
      </c>
      <c r="CB25" s="79"/>
      <c r="CC25" s="197" t="e">
        <f t="shared" si="73"/>
        <v>#DIV/0!</v>
      </c>
      <c r="CD25" s="198" t="e">
        <f t="shared" si="73"/>
        <v>#DIV/0!</v>
      </c>
      <c r="CE25" s="198" t="e">
        <f t="shared" si="73"/>
        <v>#DIV/0!</v>
      </c>
      <c r="CF25" s="198" t="e">
        <f t="shared" si="73"/>
        <v>#DIV/0!</v>
      </c>
      <c r="CG25" s="198" t="e">
        <f t="shared" si="73"/>
        <v>#DIV/0!</v>
      </c>
      <c r="CH25" s="198" t="e">
        <f t="shared" si="73"/>
        <v>#DIV/0!</v>
      </c>
      <c r="CI25" s="199" t="e">
        <f t="shared" si="73"/>
        <v>#DIV/0!</v>
      </c>
      <c r="CJ25" s="198" t="e">
        <f t="shared" si="73"/>
        <v>#DIV/0!</v>
      </c>
      <c r="CK25" s="198" t="e">
        <f t="shared" si="73"/>
        <v>#DIV/0!</v>
      </c>
      <c r="CL25" s="198" t="e">
        <f t="shared" si="73"/>
        <v>#DIV/0!</v>
      </c>
      <c r="CM25" s="200" t="e">
        <f t="shared" si="73"/>
        <v>#DIV/0!</v>
      </c>
      <c r="CN25" s="198" t="e">
        <f t="shared" si="73"/>
        <v>#DIV/0!</v>
      </c>
      <c r="CO25" s="198" t="e">
        <f t="shared" si="73"/>
        <v>#DIV/0!</v>
      </c>
      <c r="CP25" s="198" t="e">
        <f t="shared" si="73"/>
        <v>#DIV/0!</v>
      </c>
      <c r="CQ25" s="198" t="e">
        <f>+AVERAGEIFS(AB$7:AB$112,$K$7:$K$112,$AR25,$M$7:$M$112,"M")</f>
        <v>#DIV/0!</v>
      </c>
      <c r="CR25" s="198" t="e">
        <f t="shared" si="74"/>
        <v>#DIV/0!</v>
      </c>
      <c r="CS25" s="198" t="e">
        <f t="shared" si="74"/>
        <v>#DIV/0!</v>
      </c>
      <c r="CT25" s="198" t="e">
        <f t="shared" si="74"/>
        <v>#DIV/0!</v>
      </c>
      <c r="CU25" s="199" t="e">
        <f t="shared" si="74"/>
        <v>#DIV/0!</v>
      </c>
      <c r="CV25" s="200" t="e">
        <f t="shared" si="74"/>
        <v>#DIV/0!</v>
      </c>
      <c r="CW25" s="198" t="e">
        <f t="shared" si="74"/>
        <v>#DIV/0!</v>
      </c>
      <c r="CX25" s="198" t="e">
        <f t="shared" si="74"/>
        <v>#DIV/0!</v>
      </c>
      <c r="CY25" s="198" t="e">
        <f t="shared" si="74"/>
        <v>#DIV/0!</v>
      </c>
      <c r="CZ25" s="198" t="e">
        <f t="shared" si="74"/>
        <v>#DIV/0!</v>
      </c>
      <c r="DA25" s="198" t="e">
        <f>+AVERAGEIFS(AL$7:AL$112,$K$7:$K$112,$AR25,$M$7:$M$112,"M")</f>
        <v>#DIV/0!</v>
      </c>
      <c r="DB25" s="198" t="e">
        <f>+AVERAGEIFS(AM$7:AM$112,$K$7:$K$112,$AR25,$M$7:$M$112,"M")</f>
        <v>#DIV/0!</v>
      </c>
      <c r="DC25" s="198" t="e">
        <f t="shared" si="67"/>
        <v>#DIV/0!</v>
      </c>
      <c r="DD25" s="201" t="e">
        <f>+AVERAGEIFS(AO$7:AO$112,$K$7:$K$112,$AR25,$M$7:$M$112,"M")</f>
        <v>#DIV/0!</v>
      </c>
      <c r="DE25" s="197" t="e">
        <f t="shared" si="17"/>
        <v>#DIV/0!</v>
      </c>
      <c r="DF25" s="198" t="e">
        <f t="shared" si="18"/>
        <v>#DIV/0!</v>
      </c>
      <c r="DG25" s="198" t="e">
        <f t="shared" si="19"/>
        <v>#DIV/0!</v>
      </c>
      <c r="DH25" s="198" t="e">
        <f t="shared" si="20"/>
        <v>#DIV/0!</v>
      </c>
      <c r="DI25" s="201" t="e">
        <f t="shared" si="21"/>
        <v>#DIV/0!</v>
      </c>
      <c r="DJ25" s="202" t="e">
        <f t="shared" si="22"/>
        <v>#DIV/0!</v>
      </c>
      <c r="DK25" s="203">
        <f t="shared" si="6"/>
        <v>0</v>
      </c>
      <c r="DL25" s="107"/>
      <c r="DM25" s="197" t="e">
        <f>+AVERAGEIFS(N$7:N$112,$K$7:$K$112,$AR25,$M$7:$M$112,"H")</f>
        <v>#DIV/0!</v>
      </c>
      <c r="DN25" s="198" t="e">
        <f>+AVERAGEIFS(O$7:O$112,$K$7:$K$112,$AR25,$M$7:$M$112,"H")</f>
        <v>#DIV/0!</v>
      </c>
      <c r="DO25" s="198" t="e">
        <f>+AVERAGEIFS(P$7:P$112,$K$7:$K$112,$AR25,$M$7:$M$112,"H")</f>
        <v>#DIV/0!</v>
      </c>
      <c r="DP25" s="198"/>
      <c r="DQ25" s="198" t="e">
        <f>+AVERAGEIFS(R$7:R$112,$K$7:$K$112,$AR25,$M$7:$M$112,"H")</f>
        <v>#DIV/0!</v>
      </c>
      <c r="DR25" s="198"/>
      <c r="DS25" s="199" t="e">
        <f t="shared" ref="DS25:EN25" si="75">+AVERAGEIFS(T$7:T$112,$K$7:$K$112,$AR25,$M$7:$M$112,"H")</f>
        <v>#DIV/0!</v>
      </c>
      <c r="DT25" s="198" t="e">
        <f t="shared" si="75"/>
        <v>#DIV/0!</v>
      </c>
      <c r="DU25" s="198" t="e">
        <f t="shared" si="75"/>
        <v>#DIV/0!</v>
      </c>
      <c r="DV25" s="198" t="e">
        <f t="shared" si="75"/>
        <v>#DIV/0!</v>
      </c>
      <c r="DW25" s="200" t="e">
        <f t="shared" si="75"/>
        <v>#DIV/0!</v>
      </c>
      <c r="DX25" s="198" t="e">
        <f t="shared" si="75"/>
        <v>#DIV/0!</v>
      </c>
      <c r="DY25" s="198" t="e">
        <f t="shared" si="75"/>
        <v>#DIV/0!</v>
      </c>
      <c r="DZ25" s="198" t="e">
        <f t="shared" si="75"/>
        <v>#DIV/0!</v>
      </c>
      <c r="EA25" s="198" t="e">
        <f t="shared" si="75"/>
        <v>#DIV/0!</v>
      </c>
      <c r="EB25" s="198" t="e">
        <f t="shared" si="75"/>
        <v>#DIV/0!</v>
      </c>
      <c r="EC25" s="198" t="e">
        <f t="shared" si="75"/>
        <v>#DIV/0!</v>
      </c>
      <c r="ED25" s="198" t="e">
        <f t="shared" si="75"/>
        <v>#DIV/0!</v>
      </c>
      <c r="EE25" s="199" t="e">
        <f t="shared" si="75"/>
        <v>#DIV/0!</v>
      </c>
      <c r="EF25" s="200" t="e">
        <f t="shared" si="75"/>
        <v>#DIV/0!</v>
      </c>
      <c r="EG25" s="198" t="e">
        <f t="shared" si="75"/>
        <v>#DIV/0!</v>
      </c>
      <c r="EH25" s="198" t="e">
        <f t="shared" si="75"/>
        <v>#DIV/0!</v>
      </c>
      <c r="EI25" s="198" t="e">
        <f t="shared" si="75"/>
        <v>#DIV/0!</v>
      </c>
      <c r="EJ25" s="198" t="e">
        <f t="shared" si="75"/>
        <v>#DIV/0!</v>
      </c>
      <c r="EK25" s="198" t="e">
        <f t="shared" si="75"/>
        <v>#DIV/0!</v>
      </c>
      <c r="EL25" s="198" t="e">
        <f t="shared" si="75"/>
        <v>#DIV/0!</v>
      </c>
      <c r="EM25" s="198" t="e">
        <f t="shared" si="75"/>
        <v>#DIV/0!</v>
      </c>
      <c r="EN25" s="201" t="e">
        <f t="shared" si="75"/>
        <v>#DIV/0!</v>
      </c>
      <c r="EO25" s="197" t="e">
        <f t="shared" si="23"/>
        <v>#DIV/0!</v>
      </c>
      <c r="EP25" s="198" t="e">
        <f t="shared" si="24"/>
        <v>#DIV/0!</v>
      </c>
      <c r="EQ25" s="198" t="e">
        <f t="shared" si="25"/>
        <v>#DIV/0!</v>
      </c>
      <c r="ER25" s="198" t="e">
        <f t="shared" si="26"/>
        <v>#DIV/0!</v>
      </c>
      <c r="ES25" s="201" t="e">
        <f t="shared" si="27"/>
        <v>#DIV/0!</v>
      </c>
      <c r="ET25" s="202" t="e">
        <f t="shared" si="28"/>
        <v>#DIV/0!</v>
      </c>
      <c r="EU25" s="203">
        <f t="shared" si="10"/>
        <v>0</v>
      </c>
      <c r="EV25" s="78"/>
      <c r="EW25" s="213" t="e">
        <f t="shared" si="29"/>
        <v>#DIV/0!</v>
      </c>
      <c r="EX25" s="214" t="e">
        <f t="shared" si="30"/>
        <v>#DIV/0!</v>
      </c>
      <c r="EY25" s="215" t="e">
        <f t="shared" si="31"/>
        <v>#DIV/0!</v>
      </c>
      <c r="EZ25" s="215" t="e">
        <f t="shared" si="32"/>
        <v>#DIV/0!</v>
      </c>
      <c r="FA25" s="216" t="e">
        <f t="shared" si="33"/>
        <v>#DIV/0!</v>
      </c>
      <c r="FB25" s="215" t="e">
        <f t="shared" si="34"/>
        <v>#DIV/0!</v>
      </c>
      <c r="FC25" s="216" t="e">
        <f t="shared" si="35"/>
        <v>#DIV/0!</v>
      </c>
      <c r="FD25" s="217" t="e">
        <f t="shared" si="36"/>
        <v>#DIV/0!</v>
      </c>
      <c r="FE25" s="215" t="e">
        <f t="shared" si="37"/>
        <v>#DIV/0!</v>
      </c>
      <c r="FF25" s="217" t="e">
        <f t="shared" si="38"/>
        <v>#DIV/0!</v>
      </c>
      <c r="FG25" s="215" t="e">
        <f t="shared" si="39"/>
        <v>#DIV/0!</v>
      </c>
      <c r="FH25" s="218" t="e">
        <f t="shared" si="40"/>
        <v>#DIV/0!</v>
      </c>
      <c r="FI25" s="27"/>
    </row>
    <row r="26" spans="2:165" s="1" customFormat="1" ht="30" customHeight="1">
      <c r="B26" s="147">
        <v>22</v>
      </c>
      <c r="C26" s="358">
        <v>44105</v>
      </c>
      <c r="D26" s="360" t="s">
        <v>263</v>
      </c>
      <c r="E26" s="358"/>
      <c r="F26" s="148" t="s">
        <v>142</v>
      </c>
      <c r="G26" s="148" t="s">
        <v>34</v>
      </c>
      <c r="H26" s="158" t="s">
        <v>16</v>
      </c>
      <c r="I26" s="135" t="s">
        <v>109</v>
      </c>
      <c r="J26" s="119" t="s">
        <v>152</v>
      </c>
      <c r="K26" s="149"/>
      <c r="L26" s="150"/>
      <c r="M26" s="149"/>
      <c r="N26" s="151">
        <v>5</v>
      </c>
      <c r="O26" s="152">
        <v>5</v>
      </c>
      <c r="P26" s="152">
        <v>5</v>
      </c>
      <c r="Q26" s="153" t="s">
        <v>35</v>
      </c>
      <c r="R26" s="153" t="s">
        <v>35</v>
      </c>
      <c r="S26" s="154" t="s">
        <v>201</v>
      </c>
      <c r="T26" s="151">
        <v>5</v>
      </c>
      <c r="U26" s="153" t="s">
        <v>35</v>
      </c>
      <c r="V26" s="152">
        <v>5</v>
      </c>
      <c r="W26" s="152">
        <v>5</v>
      </c>
      <c r="X26" s="155">
        <v>5</v>
      </c>
      <c r="Y26" s="151">
        <v>5</v>
      </c>
      <c r="Z26" s="152">
        <v>5</v>
      </c>
      <c r="AA26" s="152">
        <v>5</v>
      </c>
      <c r="AB26" s="153" t="s">
        <v>201</v>
      </c>
      <c r="AC26" s="152">
        <v>5</v>
      </c>
      <c r="AD26" s="152">
        <v>5</v>
      </c>
      <c r="AE26" s="155">
        <v>5</v>
      </c>
      <c r="AF26" s="151">
        <v>5</v>
      </c>
      <c r="AG26" s="155">
        <v>5</v>
      </c>
      <c r="AH26" s="151">
        <v>5</v>
      </c>
      <c r="AI26" s="152"/>
      <c r="AJ26" s="152">
        <v>5</v>
      </c>
      <c r="AK26" s="153" t="s">
        <v>35</v>
      </c>
      <c r="AL26" s="153" t="s">
        <v>35</v>
      </c>
      <c r="AM26" s="153" t="s">
        <v>35</v>
      </c>
      <c r="AN26" s="152">
        <v>5</v>
      </c>
      <c r="AO26" s="154" t="s">
        <v>35</v>
      </c>
      <c r="AP26" s="79"/>
      <c r="AQ26" s="104"/>
      <c r="AR26" s="315" t="s">
        <v>49</v>
      </c>
      <c r="AS26" s="163"/>
      <c r="AT26" s="163"/>
      <c r="AU26" s="163"/>
      <c r="AV26" s="163"/>
      <c r="AW26" s="163"/>
      <c r="AX26" s="164"/>
      <c r="AY26" s="165"/>
      <c r="AZ26" s="163"/>
      <c r="BA26" s="163"/>
      <c r="BB26" s="163"/>
      <c r="BC26" s="164"/>
      <c r="BD26" s="165"/>
      <c r="BE26" s="163"/>
      <c r="BF26" s="163"/>
      <c r="BG26" s="163"/>
      <c r="BH26" s="163"/>
      <c r="BI26" s="163"/>
      <c r="BJ26" s="164"/>
      <c r="BK26" s="165"/>
      <c r="BL26" s="163"/>
      <c r="BM26" s="165"/>
      <c r="BN26" s="163"/>
      <c r="BO26" s="163"/>
      <c r="BP26" s="163"/>
      <c r="BQ26" s="163"/>
      <c r="BR26" s="163"/>
      <c r="BS26" s="163"/>
      <c r="BT26" s="164"/>
      <c r="BU26" s="165"/>
      <c r="BV26" s="163"/>
      <c r="BW26" s="163"/>
      <c r="BX26" s="163"/>
      <c r="BY26" s="163"/>
      <c r="BZ26" s="163"/>
      <c r="CA26" s="168">
        <f t="shared" si="41"/>
        <v>0</v>
      </c>
      <c r="CB26" s="79"/>
      <c r="CC26" s="197"/>
      <c r="CD26" s="198"/>
      <c r="CE26" s="198"/>
      <c r="CF26" s="198"/>
      <c r="CG26" s="198"/>
      <c r="CH26" s="198"/>
      <c r="CI26" s="199"/>
      <c r="CJ26" s="198"/>
      <c r="CK26" s="198"/>
      <c r="CL26" s="198"/>
      <c r="CM26" s="200"/>
      <c r="CN26" s="198"/>
      <c r="CO26" s="198"/>
      <c r="CP26" s="198"/>
      <c r="CQ26" s="198"/>
      <c r="CR26" s="198"/>
      <c r="CS26" s="198"/>
      <c r="CT26" s="198"/>
      <c r="CU26" s="199"/>
      <c r="CV26" s="200"/>
      <c r="CW26" s="198"/>
      <c r="CX26" s="198"/>
      <c r="CY26" s="198"/>
      <c r="CZ26" s="198"/>
      <c r="DA26" s="198"/>
      <c r="DB26" s="198"/>
      <c r="DC26" s="198"/>
      <c r="DD26" s="201"/>
      <c r="DE26" s="197"/>
      <c r="DF26" s="198"/>
      <c r="DG26" s="198"/>
      <c r="DH26" s="198"/>
      <c r="DI26" s="201"/>
      <c r="DJ26" s="202"/>
      <c r="DK26" s="203">
        <f t="shared" si="6"/>
        <v>0</v>
      </c>
      <c r="DL26" s="107"/>
      <c r="DM26" s="197"/>
      <c r="DN26" s="198"/>
      <c r="DO26" s="198"/>
      <c r="DP26" s="198"/>
      <c r="DQ26" s="198"/>
      <c r="DR26" s="198"/>
      <c r="DS26" s="199"/>
      <c r="DT26" s="198"/>
      <c r="DU26" s="198"/>
      <c r="DV26" s="198"/>
      <c r="DW26" s="200"/>
      <c r="DX26" s="198"/>
      <c r="DY26" s="198"/>
      <c r="DZ26" s="198"/>
      <c r="EA26" s="198"/>
      <c r="EB26" s="198"/>
      <c r="EC26" s="198"/>
      <c r="ED26" s="198"/>
      <c r="EE26" s="199"/>
      <c r="EF26" s="200"/>
      <c r="EG26" s="198"/>
      <c r="EH26" s="198"/>
      <c r="EI26" s="198"/>
      <c r="EJ26" s="198"/>
      <c r="EK26" s="198"/>
      <c r="EL26" s="198"/>
      <c r="EM26" s="198"/>
      <c r="EN26" s="201"/>
      <c r="EO26" s="197"/>
      <c r="EP26" s="198"/>
      <c r="EQ26" s="198"/>
      <c r="ER26" s="198"/>
      <c r="ES26" s="201"/>
      <c r="ET26" s="202"/>
      <c r="EU26" s="203">
        <f t="shared" si="10"/>
        <v>0</v>
      </c>
      <c r="EV26" s="78"/>
      <c r="EW26" s="213"/>
      <c r="EX26" s="214"/>
      <c r="EY26" s="215"/>
      <c r="EZ26" s="215"/>
      <c r="FA26" s="216"/>
      <c r="FB26" s="215"/>
      <c r="FC26" s="216"/>
      <c r="FD26" s="217"/>
      <c r="FE26" s="215"/>
      <c r="FF26" s="217"/>
      <c r="FG26" s="215"/>
      <c r="FH26" s="218"/>
      <c r="FI26" s="27"/>
    </row>
    <row r="27" spans="2:165" s="1" customFormat="1" ht="30" customHeight="1">
      <c r="B27" s="147">
        <v>23</v>
      </c>
      <c r="C27" s="358">
        <v>44105</v>
      </c>
      <c r="D27" s="360" t="s">
        <v>263</v>
      </c>
      <c r="E27" s="358"/>
      <c r="F27" s="148" t="s">
        <v>142</v>
      </c>
      <c r="G27" s="148" t="s">
        <v>35</v>
      </c>
      <c r="H27" s="158" t="s">
        <v>202</v>
      </c>
      <c r="I27" s="135" t="s">
        <v>147</v>
      </c>
      <c r="J27" s="119" t="s">
        <v>152</v>
      </c>
      <c r="K27" s="149"/>
      <c r="L27" s="150"/>
      <c r="M27" s="149"/>
      <c r="N27" s="151">
        <v>3</v>
      </c>
      <c r="O27" s="152">
        <v>3</v>
      </c>
      <c r="P27" s="152">
        <v>3</v>
      </c>
      <c r="Q27" s="153" t="s">
        <v>35</v>
      </c>
      <c r="R27" s="153" t="s">
        <v>35</v>
      </c>
      <c r="S27" s="154" t="s">
        <v>35</v>
      </c>
      <c r="T27" s="151">
        <v>4</v>
      </c>
      <c r="U27" s="153" t="s">
        <v>34</v>
      </c>
      <c r="V27" s="152">
        <v>3</v>
      </c>
      <c r="W27" s="152">
        <v>3</v>
      </c>
      <c r="X27" s="155">
        <v>3</v>
      </c>
      <c r="Y27" s="151">
        <v>3</v>
      </c>
      <c r="Z27" s="152">
        <v>3</v>
      </c>
      <c r="AA27" s="152">
        <v>4</v>
      </c>
      <c r="AB27" s="153" t="s">
        <v>35</v>
      </c>
      <c r="AC27" s="152">
        <v>3</v>
      </c>
      <c r="AD27" s="152">
        <v>3</v>
      </c>
      <c r="AE27" s="155">
        <v>3</v>
      </c>
      <c r="AF27" s="151">
        <v>4</v>
      </c>
      <c r="AG27" s="155">
        <v>2</v>
      </c>
      <c r="AH27" s="151">
        <v>3</v>
      </c>
      <c r="AI27" s="152">
        <v>4</v>
      </c>
      <c r="AJ27" s="152">
        <v>2</v>
      </c>
      <c r="AK27" s="153" t="s">
        <v>34</v>
      </c>
      <c r="AL27" s="153" t="s">
        <v>34</v>
      </c>
      <c r="AM27" s="153" t="s">
        <v>34</v>
      </c>
      <c r="AN27" s="152">
        <v>2</v>
      </c>
      <c r="AO27" s="154" t="s">
        <v>34</v>
      </c>
      <c r="AP27" s="79"/>
      <c r="AQ27" s="104"/>
      <c r="AR27" s="315" t="s">
        <v>65</v>
      </c>
      <c r="AS27" s="163" t="e">
        <f t="shared" ref="AS27:BB29" si="76">+AVERAGEIF($K$7:$K$112,$AR27,N$7:N$112)</f>
        <v>#DIV/0!</v>
      </c>
      <c r="AT27" s="163" t="e">
        <f t="shared" si="76"/>
        <v>#DIV/0!</v>
      </c>
      <c r="AU27" s="163" t="e">
        <f t="shared" si="76"/>
        <v>#DIV/0!</v>
      </c>
      <c r="AV27" s="163" t="e">
        <f t="shared" si="76"/>
        <v>#DIV/0!</v>
      </c>
      <c r="AW27" s="163" t="e">
        <f t="shared" si="76"/>
        <v>#DIV/0!</v>
      </c>
      <c r="AX27" s="164" t="e">
        <f t="shared" si="76"/>
        <v>#DIV/0!</v>
      </c>
      <c r="AY27" s="165" t="e">
        <f t="shared" si="76"/>
        <v>#DIV/0!</v>
      </c>
      <c r="AZ27" s="163" t="e">
        <f t="shared" si="76"/>
        <v>#DIV/0!</v>
      </c>
      <c r="BA27" s="163" t="e">
        <f t="shared" si="76"/>
        <v>#DIV/0!</v>
      </c>
      <c r="BB27" s="163" t="e">
        <f t="shared" si="76"/>
        <v>#DIV/0!</v>
      </c>
      <c r="BC27" s="164" t="e">
        <f t="shared" ref="BC27:BK29" si="77">+AVERAGEIF($K$7:$K$112,$AR27,X$7:X$112)</f>
        <v>#DIV/0!</v>
      </c>
      <c r="BD27" s="165" t="e">
        <f t="shared" si="77"/>
        <v>#DIV/0!</v>
      </c>
      <c r="BE27" s="163" t="e">
        <f t="shared" si="77"/>
        <v>#DIV/0!</v>
      </c>
      <c r="BF27" s="163" t="e">
        <f t="shared" si="77"/>
        <v>#DIV/0!</v>
      </c>
      <c r="BG27" s="163" t="e">
        <f t="shared" si="77"/>
        <v>#DIV/0!</v>
      </c>
      <c r="BH27" s="163" t="e">
        <f t="shared" si="77"/>
        <v>#DIV/0!</v>
      </c>
      <c r="BI27" s="163" t="e">
        <f t="shared" si="77"/>
        <v>#DIV/0!</v>
      </c>
      <c r="BJ27" s="164" t="e">
        <f t="shared" si="77"/>
        <v>#DIV/0!</v>
      </c>
      <c r="BK27" s="165" t="e">
        <f t="shared" si="77"/>
        <v>#DIV/0!</v>
      </c>
      <c r="BL27" s="163"/>
      <c r="BM27" s="165" t="e">
        <f t="shared" ref="BM27:BT28" si="78">+AVERAGEIF($K$7:$K$112,$AR27,AH$7:AH$112)</f>
        <v>#DIV/0!</v>
      </c>
      <c r="BN27" s="163" t="e">
        <f t="shared" si="78"/>
        <v>#DIV/0!</v>
      </c>
      <c r="BO27" s="163" t="e">
        <f t="shared" si="78"/>
        <v>#DIV/0!</v>
      </c>
      <c r="BP27" s="163" t="e">
        <f t="shared" si="78"/>
        <v>#DIV/0!</v>
      </c>
      <c r="BQ27" s="163" t="e">
        <f t="shared" si="78"/>
        <v>#DIV/0!</v>
      </c>
      <c r="BR27" s="163" t="e">
        <f t="shared" si="78"/>
        <v>#DIV/0!</v>
      </c>
      <c r="BS27" s="163" t="e">
        <f t="shared" si="78"/>
        <v>#DIV/0!</v>
      </c>
      <c r="BT27" s="164" t="e">
        <f t="shared" si="78"/>
        <v>#DIV/0!</v>
      </c>
      <c r="BU27" s="165" t="e">
        <f t="shared" si="11"/>
        <v>#DIV/0!</v>
      </c>
      <c r="BV27" s="163" t="e">
        <f t="shared" si="12"/>
        <v>#DIV/0!</v>
      </c>
      <c r="BW27" s="163" t="e">
        <f t="shared" si="13"/>
        <v>#DIV/0!</v>
      </c>
      <c r="BX27" s="163"/>
      <c r="BY27" s="163" t="e">
        <f t="shared" si="15"/>
        <v>#DIV/0!</v>
      </c>
      <c r="BZ27" s="163" t="e">
        <f t="shared" si="16"/>
        <v>#DIV/0!</v>
      </c>
      <c r="CA27" s="168">
        <f t="shared" si="41"/>
        <v>0</v>
      </c>
      <c r="CB27" s="79"/>
      <c r="CC27" s="197" t="e">
        <f t="shared" ref="CC27:DD27" si="79">+AVERAGEIFS(N$7:N$112,$K$7:$K$112,$AR27,$M$7:$M$112,"M")</f>
        <v>#DIV/0!</v>
      </c>
      <c r="CD27" s="198" t="e">
        <f t="shared" si="79"/>
        <v>#DIV/0!</v>
      </c>
      <c r="CE27" s="198" t="e">
        <f t="shared" si="79"/>
        <v>#DIV/0!</v>
      </c>
      <c r="CF27" s="198" t="e">
        <f t="shared" si="79"/>
        <v>#DIV/0!</v>
      </c>
      <c r="CG27" s="198" t="e">
        <f t="shared" si="79"/>
        <v>#DIV/0!</v>
      </c>
      <c r="CH27" s="198" t="e">
        <f t="shared" si="79"/>
        <v>#DIV/0!</v>
      </c>
      <c r="CI27" s="199" t="e">
        <f t="shared" si="79"/>
        <v>#DIV/0!</v>
      </c>
      <c r="CJ27" s="198" t="e">
        <f t="shared" si="79"/>
        <v>#DIV/0!</v>
      </c>
      <c r="CK27" s="198" t="e">
        <f t="shared" si="79"/>
        <v>#DIV/0!</v>
      </c>
      <c r="CL27" s="198" t="e">
        <f t="shared" si="79"/>
        <v>#DIV/0!</v>
      </c>
      <c r="CM27" s="200" t="e">
        <f t="shared" si="79"/>
        <v>#DIV/0!</v>
      </c>
      <c r="CN27" s="198" t="e">
        <f t="shared" si="79"/>
        <v>#DIV/0!</v>
      </c>
      <c r="CO27" s="198" t="e">
        <f t="shared" si="79"/>
        <v>#DIV/0!</v>
      </c>
      <c r="CP27" s="198" t="e">
        <f t="shared" si="79"/>
        <v>#DIV/0!</v>
      </c>
      <c r="CQ27" s="198" t="e">
        <f t="shared" si="79"/>
        <v>#DIV/0!</v>
      </c>
      <c r="CR27" s="198" t="e">
        <f t="shared" si="79"/>
        <v>#DIV/0!</v>
      </c>
      <c r="CS27" s="198" t="e">
        <f t="shared" si="79"/>
        <v>#DIV/0!</v>
      </c>
      <c r="CT27" s="198" t="e">
        <f t="shared" si="79"/>
        <v>#DIV/0!</v>
      </c>
      <c r="CU27" s="199" t="e">
        <f t="shared" si="79"/>
        <v>#DIV/0!</v>
      </c>
      <c r="CV27" s="200" t="e">
        <f t="shared" si="79"/>
        <v>#DIV/0!</v>
      </c>
      <c r="CW27" s="198" t="e">
        <f t="shared" si="79"/>
        <v>#DIV/0!</v>
      </c>
      <c r="CX27" s="198" t="e">
        <f t="shared" si="79"/>
        <v>#DIV/0!</v>
      </c>
      <c r="CY27" s="198" t="e">
        <f t="shared" si="79"/>
        <v>#DIV/0!</v>
      </c>
      <c r="CZ27" s="198" t="e">
        <f t="shared" si="79"/>
        <v>#DIV/0!</v>
      </c>
      <c r="DA27" s="198" t="e">
        <f t="shared" si="79"/>
        <v>#DIV/0!</v>
      </c>
      <c r="DB27" s="198" t="e">
        <f t="shared" si="79"/>
        <v>#DIV/0!</v>
      </c>
      <c r="DC27" s="198" t="e">
        <f t="shared" si="79"/>
        <v>#DIV/0!</v>
      </c>
      <c r="DD27" s="201" t="e">
        <f t="shared" si="79"/>
        <v>#DIV/0!</v>
      </c>
      <c r="DE27" s="197" t="e">
        <f t="shared" si="17"/>
        <v>#DIV/0!</v>
      </c>
      <c r="DF27" s="198" t="e">
        <f t="shared" si="18"/>
        <v>#DIV/0!</v>
      </c>
      <c r="DG27" s="198" t="e">
        <f t="shared" si="19"/>
        <v>#DIV/0!</v>
      </c>
      <c r="DH27" s="198" t="e">
        <f t="shared" si="20"/>
        <v>#DIV/0!</v>
      </c>
      <c r="DI27" s="201" t="e">
        <f t="shared" si="21"/>
        <v>#DIV/0!</v>
      </c>
      <c r="DJ27" s="202" t="e">
        <f t="shared" si="22"/>
        <v>#DIV/0!</v>
      </c>
      <c r="DK27" s="203">
        <f t="shared" si="6"/>
        <v>0</v>
      </c>
      <c r="DL27" s="107"/>
      <c r="DM27" s="197"/>
      <c r="DN27" s="198"/>
      <c r="DO27" s="198"/>
      <c r="DP27" s="198"/>
      <c r="DQ27" s="198"/>
      <c r="DR27" s="198"/>
      <c r="DS27" s="199"/>
      <c r="DT27" s="198"/>
      <c r="DU27" s="198"/>
      <c r="DV27" s="198"/>
      <c r="DW27" s="200"/>
      <c r="DX27" s="198"/>
      <c r="DY27" s="198"/>
      <c r="DZ27" s="198"/>
      <c r="EA27" s="198"/>
      <c r="EB27" s="198"/>
      <c r="EC27" s="198"/>
      <c r="ED27" s="198"/>
      <c r="EE27" s="199"/>
      <c r="EF27" s="200"/>
      <c r="EG27" s="198"/>
      <c r="EH27" s="198"/>
      <c r="EI27" s="198"/>
      <c r="EJ27" s="198"/>
      <c r="EK27" s="198"/>
      <c r="EL27" s="198"/>
      <c r="EM27" s="198"/>
      <c r="EN27" s="201"/>
      <c r="EO27" s="197"/>
      <c r="EP27" s="198"/>
      <c r="EQ27" s="198"/>
      <c r="ER27" s="198"/>
      <c r="ES27" s="201"/>
      <c r="ET27" s="202"/>
      <c r="EU27" s="203">
        <f t="shared" si="10"/>
        <v>0</v>
      </c>
      <c r="EV27" s="78"/>
      <c r="EW27" s="213"/>
      <c r="EX27" s="214"/>
      <c r="EY27" s="215" t="e">
        <f t="shared" si="31"/>
        <v>#DIV/0!</v>
      </c>
      <c r="EZ27" s="215"/>
      <c r="FA27" s="216" t="e">
        <f t="shared" si="33"/>
        <v>#DIV/0!</v>
      </c>
      <c r="FB27" s="215"/>
      <c r="FC27" s="216" t="e">
        <f t="shared" si="35"/>
        <v>#DIV/0!</v>
      </c>
      <c r="FD27" s="217"/>
      <c r="FE27" s="215" t="e">
        <f t="shared" si="37"/>
        <v>#DIV/0!</v>
      </c>
      <c r="FF27" s="217"/>
      <c r="FG27" s="215" t="e">
        <f t="shared" si="39"/>
        <v>#DIV/0!</v>
      </c>
      <c r="FH27" s="218"/>
      <c r="FI27" s="27"/>
    </row>
    <row r="28" spans="2:165" s="1" customFormat="1" ht="30" customHeight="1">
      <c r="B28" s="147">
        <v>24</v>
      </c>
      <c r="C28" s="358">
        <v>44105</v>
      </c>
      <c r="D28" s="360" t="s">
        <v>263</v>
      </c>
      <c r="E28" s="358"/>
      <c r="F28" s="148" t="s">
        <v>142</v>
      </c>
      <c r="G28" s="148" t="s">
        <v>35</v>
      </c>
      <c r="H28" s="158" t="s">
        <v>16</v>
      </c>
      <c r="I28" s="135" t="s">
        <v>109</v>
      </c>
      <c r="J28" s="119" t="s">
        <v>152</v>
      </c>
      <c r="K28" s="149"/>
      <c r="L28" s="150"/>
      <c r="M28" s="149"/>
      <c r="N28" s="151">
        <v>5</v>
      </c>
      <c r="O28" s="152">
        <v>4</v>
      </c>
      <c r="P28" s="152">
        <v>5</v>
      </c>
      <c r="Q28" s="153" t="s">
        <v>35</v>
      </c>
      <c r="R28" s="153" t="s">
        <v>34</v>
      </c>
      <c r="S28" s="154" t="s">
        <v>34</v>
      </c>
      <c r="T28" s="151">
        <v>5</v>
      </c>
      <c r="U28" s="153" t="s">
        <v>201</v>
      </c>
      <c r="V28" s="152">
        <v>5</v>
      </c>
      <c r="W28" s="152">
        <v>5</v>
      </c>
      <c r="X28" s="155">
        <v>5</v>
      </c>
      <c r="Y28" s="151"/>
      <c r="Z28" s="152"/>
      <c r="AA28" s="152"/>
      <c r="AB28" s="153" t="s">
        <v>201</v>
      </c>
      <c r="AC28" s="152"/>
      <c r="AD28" s="152"/>
      <c r="AE28" s="155"/>
      <c r="AF28" s="151"/>
      <c r="AG28" s="155"/>
      <c r="AH28" s="151"/>
      <c r="AI28" s="152"/>
      <c r="AJ28" s="152"/>
      <c r="AK28" s="153" t="s">
        <v>201</v>
      </c>
      <c r="AL28" s="153" t="s">
        <v>201</v>
      </c>
      <c r="AM28" s="153" t="s">
        <v>201</v>
      </c>
      <c r="AN28" s="152"/>
      <c r="AO28" s="154" t="s">
        <v>201</v>
      </c>
      <c r="AP28" s="79"/>
      <c r="AQ28" s="104"/>
      <c r="AR28" s="315" t="s">
        <v>153</v>
      </c>
      <c r="AS28" s="163" t="e">
        <f t="shared" si="76"/>
        <v>#DIV/0!</v>
      </c>
      <c r="AT28" s="163" t="e">
        <f t="shared" si="76"/>
        <v>#DIV/0!</v>
      </c>
      <c r="AU28" s="163" t="e">
        <f t="shared" si="76"/>
        <v>#DIV/0!</v>
      </c>
      <c r="AV28" s="163" t="e">
        <f t="shared" si="76"/>
        <v>#DIV/0!</v>
      </c>
      <c r="AW28" s="163" t="e">
        <f t="shared" si="76"/>
        <v>#DIV/0!</v>
      </c>
      <c r="AX28" s="164" t="e">
        <f t="shared" si="76"/>
        <v>#DIV/0!</v>
      </c>
      <c r="AY28" s="165" t="e">
        <f t="shared" si="76"/>
        <v>#DIV/0!</v>
      </c>
      <c r="AZ28" s="163" t="e">
        <f t="shared" si="76"/>
        <v>#DIV/0!</v>
      </c>
      <c r="BA28" s="163" t="e">
        <f t="shared" si="76"/>
        <v>#DIV/0!</v>
      </c>
      <c r="BB28" s="163" t="e">
        <f t="shared" si="76"/>
        <v>#DIV/0!</v>
      </c>
      <c r="BC28" s="164" t="e">
        <f t="shared" si="77"/>
        <v>#DIV/0!</v>
      </c>
      <c r="BD28" s="165" t="e">
        <f t="shared" si="77"/>
        <v>#DIV/0!</v>
      </c>
      <c r="BE28" s="163" t="e">
        <f t="shared" si="77"/>
        <v>#DIV/0!</v>
      </c>
      <c r="BF28" s="163" t="e">
        <f t="shared" si="77"/>
        <v>#DIV/0!</v>
      </c>
      <c r="BG28" s="163" t="e">
        <f t="shared" si="77"/>
        <v>#DIV/0!</v>
      </c>
      <c r="BH28" s="163" t="e">
        <f t="shared" si="77"/>
        <v>#DIV/0!</v>
      </c>
      <c r="BI28" s="163" t="e">
        <f t="shared" si="77"/>
        <v>#DIV/0!</v>
      </c>
      <c r="BJ28" s="164" t="e">
        <f t="shared" si="77"/>
        <v>#DIV/0!</v>
      </c>
      <c r="BK28" s="165" t="e">
        <f t="shared" si="77"/>
        <v>#DIV/0!</v>
      </c>
      <c r="BL28" s="163" t="e">
        <f>+AVERAGEIF($K$7:$K$112,$AR28,AG$7:AG$112)</f>
        <v>#DIV/0!</v>
      </c>
      <c r="BM28" s="165" t="e">
        <f t="shared" si="78"/>
        <v>#DIV/0!</v>
      </c>
      <c r="BN28" s="163" t="e">
        <f t="shared" si="78"/>
        <v>#DIV/0!</v>
      </c>
      <c r="BO28" s="163" t="e">
        <f t="shared" si="78"/>
        <v>#DIV/0!</v>
      </c>
      <c r="BP28" s="163" t="e">
        <f t="shared" si="78"/>
        <v>#DIV/0!</v>
      </c>
      <c r="BQ28" s="163" t="e">
        <f t="shared" si="78"/>
        <v>#DIV/0!</v>
      </c>
      <c r="BR28" s="163" t="e">
        <f t="shared" si="78"/>
        <v>#DIV/0!</v>
      </c>
      <c r="BS28" s="163" t="e">
        <f t="shared" si="78"/>
        <v>#DIV/0!</v>
      </c>
      <c r="BT28" s="164" t="e">
        <f t="shared" si="78"/>
        <v>#DIV/0!</v>
      </c>
      <c r="BU28" s="165" t="e">
        <f t="shared" si="11"/>
        <v>#DIV/0!</v>
      </c>
      <c r="BV28" s="163" t="e">
        <f t="shared" si="12"/>
        <v>#DIV/0!</v>
      </c>
      <c r="BW28" s="163" t="e">
        <f t="shared" si="13"/>
        <v>#DIV/0!</v>
      </c>
      <c r="BX28" s="163" t="e">
        <f t="shared" si="14"/>
        <v>#DIV/0!</v>
      </c>
      <c r="BY28" s="163" t="e">
        <f t="shared" si="15"/>
        <v>#DIV/0!</v>
      </c>
      <c r="BZ28" s="163" t="e">
        <f t="shared" si="16"/>
        <v>#DIV/0!</v>
      </c>
      <c r="CA28" s="168">
        <f t="shared" si="41"/>
        <v>0</v>
      </c>
      <c r="CB28" s="79"/>
      <c r="CC28" s="197"/>
      <c r="CD28" s="198"/>
      <c r="CE28" s="198"/>
      <c r="CF28" s="198"/>
      <c r="CG28" s="198"/>
      <c r="CH28" s="198"/>
      <c r="CI28" s="199"/>
      <c r="CJ28" s="198"/>
      <c r="CK28" s="198"/>
      <c r="CL28" s="198"/>
      <c r="CM28" s="200"/>
      <c r="CN28" s="198"/>
      <c r="CO28" s="198"/>
      <c r="CP28" s="198"/>
      <c r="CQ28" s="198"/>
      <c r="CR28" s="198"/>
      <c r="CS28" s="198"/>
      <c r="CT28" s="198"/>
      <c r="CU28" s="199"/>
      <c r="CV28" s="200"/>
      <c r="CW28" s="198"/>
      <c r="CX28" s="198"/>
      <c r="CY28" s="198"/>
      <c r="CZ28" s="198"/>
      <c r="DA28" s="198"/>
      <c r="DB28" s="198"/>
      <c r="DC28" s="198"/>
      <c r="DD28" s="201"/>
      <c r="DE28" s="197"/>
      <c r="DF28" s="198"/>
      <c r="DG28" s="198"/>
      <c r="DH28" s="198"/>
      <c r="DI28" s="201"/>
      <c r="DJ28" s="202"/>
      <c r="DK28" s="203">
        <f t="shared" si="6"/>
        <v>0</v>
      </c>
      <c r="DL28" s="107"/>
      <c r="DM28" s="197" t="e">
        <f t="shared" ref="DM28:EN28" si="80">+AVERAGEIFS(N$7:N$112,$K$7:$K$112,$AR28,$M$7:$M$112,"H")</f>
        <v>#DIV/0!</v>
      </c>
      <c r="DN28" s="198" t="e">
        <f t="shared" si="80"/>
        <v>#DIV/0!</v>
      </c>
      <c r="DO28" s="198" t="e">
        <f t="shared" si="80"/>
        <v>#DIV/0!</v>
      </c>
      <c r="DP28" s="198" t="e">
        <f t="shared" si="80"/>
        <v>#DIV/0!</v>
      </c>
      <c r="DQ28" s="198" t="e">
        <f t="shared" si="80"/>
        <v>#DIV/0!</v>
      </c>
      <c r="DR28" s="198" t="e">
        <f t="shared" si="80"/>
        <v>#DIV/0!</v>
      </c>
      <c r="DS28" s="199" t="e">
        <f t="shared" si="80"/>
        <v>#DIV/0!</v>
      </c>
      <c r="DT28" s="198" t="e">
        <f t="shared" si="80"/>
        <v>#DIV/0!</v>
      </c>
      <c r="DU28" s="198" t="e">
        <f t="shared" si="80"/>
        <v>#DIV/0!</v>
      </c>
      <c r="DV28" s="198" t="e">
        <f t="shared" si="80"/>
        <v>#DIV/0!</v>
      </c>
      <c r="DW28" s="200" t="e">
        <f t="shared" si="80"/>
        <v>#DIV/0!</v>
      </c>
      <c r="DX28" s="198" t="e">
        <f t="shared" si="80"/>
        <v>#DIV/0!</v>
      </c>
      <c r="DY28" s="198" t="e">
        <f t="shared" si="80"/>
        <v>#DIV/0!</v>
      </c>
      <c r="DZ28" s="198" t="e">
        <f t="shared" si="80"/>
        <v>#DIV/0!</v>
      </c>
      <c r="EA28" s="198" t="e">
        <f t="shared" si="80"/>
        <v>#DIV/0!</v>
      </c>
      <c r="EB28" s="198" t="e">
        <f t="shared" si="80"/>
        <v>#DIV/0!</v>
      </c>
      <c r="EC28" s="198" t="e">
        <f t="shared" si="80"/>
        <v>#DIV/0!</v>
      </c>
      <c r="ED28" s="198" t="e">
        <f t="shared" si="80"/>
        <v>#DIV/0!</v>
      </c>
      <c r="EE28" s="199" t="e">
        <f t="shared" si="80"/>
        <v>#DIV/0!</v>
      </c>
      <c r="EF28" s="200" t="e">
        <f t="shared" si="80"/>
        <v>#DIV/0!</v>
      </c>
      <c r="EG28" s="198" t="e">
        <f t="shared" si="80"/>
        <v>#DIV/0!</v>
      </c>
      <c r="EH28" s="198" t="e">
        <f t="shared" si="80"/>
        <v>#DIV/0!</v>
      </c>
      <c r="EI28" s="198" t="e">
        <f t="shared" si="80"/>
        <v>#DIV/0!</v>
      </c>
      <c r="EJ28" s="198" t="e">
        <f t="shared" si="80"/>
        <v>#DIV/0!</v>
      </c>
      <c r="EK28" s="198" t="e">
        <f t="shared" si="80"/>
        <v>#DIV/0!</v>
      </c>
      <c r="EL28" s="198" t="e">
        <f t="shared" si="80"/>
        <v>#DIV/0!</v>
      </c>
      <c r="EM28" s="198" t="e">
        <f t="shared" si="80"/>
        <v>#DIV/0!</v>
      </c>
      <c r="EN28" s="201" t="e">
        <f t="shared" si="80"/>
        <v>#DIV/0!</v>
      </c>
      <c r="EO28" s="197" t="e">
        <f t="shared" si="23"/>
        <v>#DIV/0!</v>
      </c>
      <c r="EP28" s="198" t="e">
        <f t="shared" si="24"/>
        <v>#DIV/0!</v>
      </c>
      <c r="EQ28" s="198" t="e">
        <f t="shared" si="25"/>
        <v>#DIV/0!</v>
      </c>
      <c r="ER28" s="198" t="e">
        <f t="shared" si="26"/>
        <v>#DIV/0!</v>
      </c>
      <c r="ES28" s="201" t="e">
        <f t="shared" si="27"/>
        <v>#DIV/0!</v>
      </c>
      <c r="ET28" s="202" t="e">
        <f t="shared" si="28"/>
        <v>#DIV/0!</v>
      </c>
      <c r="EU28" s="203">
        <f t="shared" si="10"/>
        <v>0</v>
      </c>
      <c r="EV28" s="78"/>
      <c r="EW28" s="213"/>
      <c r="EX28" s="214" t="e">
        <f t="shared" si="30"/>
        <v>#DIV/0!</v>
      </c>
      <c r="EY28" s="215"/>
      <c r="EZ28" s="215" t="e">
        <f t="shared" si="32"/>
        <v>#DIV/0!</v>
      </c>
      <c r="FA28" s="216"/>
      <c r="FB28" s="215" t="e">
        <f t="shared" si="34"/>
        <v>#DIV/0!</v>
      </c>
      <c r="FC28" s="216"/>
      <c r="FD28" s="217" t="e">
        <f t="shared" si="36"/>
        <v>#DIV/0!</v>
      </c>
      <c r="FE28" s="215"/>
      <c r="FF28" s="217" t="e">
        <f t="shared" si="38"/>
        <v>#DIV/0!</v>
      </c>
      <c r="FG28" s="215"/>
      <c r="FH28" s="218" t="e">
        <f t="shared" si="40"/>
        <v>#DIV/0!</v>
      </c>
      <c r="FI28" s="27"/>
    </row>
    <row r="29" spans="2:165" s="1" customFormat="1" ht="30" customHeight="1">
      <c r="B29" s="147">
        <v>26</v>
      </c>
      <c r="C29" s="358">
        <v>44105</v>
      </c>
      <c r="D29" s="360" t="s">
        <v>265</v>
      </c>
      <c r="E29" s="358"/>
      <c r="F29" s="148" t="s">
        <v>142</v>
      </c>
      <c r="G29" s="148" t="s">
        <v>35</v>
      </c>
      <c r="H29" s="158" t="s">
        <v>336</v>
      </c>
      <c r="I29" s="135" t="s">
        <v>272</v>
      </c>
      <c r="J29" s="119" t="s">
        <v>152</v>
      </c>
      <c r="K29" s="149"/>
      <c r="L29" s="150"/>
      <c r="M29" s="149"/>
      <c r="N29" s="151">
        <v>4</v>
      </c>
      <c r="O29" s="152">
        <v>1</v>
      </c>
      <c r="P29" s="152">
        <v>2</v>
      </c>
      <c r="Q29" s="153" t="s">
        <v>35</v>
      </c>
      <c r="R29" s="153" t="s">
        <v>34</v>
      </c>
      <c r="S29" s="154" t="s">
        <v>201</v>
      </c>
      <c r="T29" s="151">
        <v>5</v>
      </c>
      <c r="U29" s="153" t="s">
        <v>34</v>
      </c>
      <c r="V29" s="152">
        <v>4</v>
      </c>
      <c r="W29" s="152">
        <v>4</v>
      </c>
      <c r="X29" s="155">
        <v>4</v>
      </c>
      <c r="Y29" s="151">
        <v>4</v>
      </c>
      <c r="Z29" s="152">
        <v>5</v>
      </c>
      <c r="AA29" s="152">
        <v>5</v>
      </c>
      <c r="AB29" s="153" t="s">
        <v>201</v>
      </c>
      <c r="AC29" s="152">
        <v>4</v>
      </c>
      <c r="AD29" s="152">
        <v>3</v>
      </c>
      <c r="AE29" s="155">
        <v>3</v>
      </c>
      <c r="AF29" s="151">
        <v>3</v>
      </c>
      <c r="AG29" s="155">
        <v>5</v>
      </c>
      <c r="AH29" s="151">
        <v>5</v>
      </c>
      <c r="AI29" s="152">
        <v>5</v>
      </c>
      <c r="AJ29" s="152">
        <v>2</v>
      </c>
      <c r="AK29" s="153" t="s">
        <v>35</v>
      </c>
      <c r="AL29" s="153" t="s">
        <v>201</v>
      </c>
      <c r="AM29" s="153" t="s">
        <v>35</v>
      </c>
      <c r="AN29" s="152">
        <v>3</v>
      </c>
      <c r="AO29" s="154" t="s">
        <v>34</v>
      </c>
      <c r="AP29" s="79"/>
      <c r="AQ29" s="104"/>
      <c r="AR29" s="315" t="s">
        <v>154</v>
      </c>
      <c r="AS29" s="163" t="e">
        <f t="shared" si="76"/>
        <v>#DIV/0!</v>
      </c>
      <c r="AT29" s="163" t="e">
        <f t="shared" si="76"/>
        <v>#DIV/0!</v>
      </c>
      <c r="AU29" s="163" t="e">
        <f t="shared" si="76"/>
        <v>#DIV/0!</v>
      </c>
      <c r="AV29" s="163" t="e">
        <f t="shared" si="76"/>
        <v>#DIV/0!</v>
      </c>
      <c r="AW29" s="163" t="e">
        <f t="shared" si="76"/>
        <v>#DIV/0!</v>
      </c>
      <c r="AX29" s="164" t="e">
        <f t="shared" si="76"/>
        <v>#DIV/0!</v>
      </c>
      <c r="AY29" s="165" t="e">
        <f t="shared" si="76"/>
        <v>#DIV/0!</v>
      </c>
      <c r="AZ29" s="163" t="e">
        <f t="shared" si="76"/>
        <v>#DIV/0!</v>
      </c>
      <c r="BA29" s="163" t="e">
        <f t="shared" si="76"/>
        <v>#DIV/0!</v>
      </c>
      <c r="BB29" s="163" t="e">
        <f t="shared" si="76"/>
        <v>#DIV/0!</v>
      </c>
      <c r="BC29" s="164" t="e">
        <f t="shared" si="77"/>
        <v>#DIV/0!</v>
      </c>
      <c r="BD29" s="165" t="e">
        <f t="shared" si="77"/>
        <v>#DIV/0!</v>
      </c>
      <c r="BE29" s="163" t="e">
        <f t="shared" si="77"/>
        <v>#DIV/0!</v>
      </c>
      <c r="BF29" s="163" t="e">
        <f t="shared" si="77"/>
        <v>#DIV/0!</v>
      </c>
      <c r="BG29" s="163" t="e">
        <f t="shared" si="77"/>
        <v>#DIV/0!</v>
      </c>
      <c r="BH29" s="163" t="e">
        <f t="shared" si="77"/>
        <v>#DIV/0!</v>
      </c>
      <c r="BI29" s="163" t="e">
        <f t="shared" si="77"/>
        <v>#DIV/0!</v>
      </c>
      <c r="BJ29" s="164" t="e">
        <f t="shared" si="77"/>
        <v>#DIV/0!</v>
      </c>
      <c r="BK29" s="165" t="e">
        <f t="shared" si="77"/>
        <v>#DIV/0!</v>
      </c>
      <c r="BL29" s="163" t="e">
        <f>+AVERAGEIF($K$7:$K$112,$AR29,AG$7:AG$112)</f>
        <v>#DIV/0!</v>
      </c>
      <c r="BM29" s="165" t="e">
        <f t="shared" ref="BM29:BS29" si="81">+AVERAGEIF($K$7:$K$112,$AR29,AH$7:AH$112)</f>
        <v>#DIV/0!</v>
      </c>
      <c r="BN29" s="163" t="e">
        <f t="shared" si="81"/>
        <v>#DIV/0!</v>
      </c>
      <c r="BO29" s="163" t="e">
        <f t="shared" si="81"/>
        <v>#DIV/0!</v>
      </c>
      <c r="BP29" s="163" t="e">
        <f t="shared" si="81"/>
        <v>#DIV/0!</v>
      </c>
      <c r="BQ29" s="163" t="e">
        <f t="shared" si="81"/>
        <v>#DIV/0!</v>
      </c>
      <c r="BR29" s="163" t="e">
        <f t="shared" si="81"/>
        <v>#DIV/0!</v>
      </c>
      <c r="BS29" s="163" t="e">
        <f t="shared" si="81"/>
        <v>#DIV/0!</v>
      </c>
      <c r="BT29" s="164"/>
      <c r="BU29" s="165" t="e">
        <f t="shared" si="11"/>
        <v>#DIV/0!</v>
      </c>
      <c r="BV29" s="163" t="e">
        <f t="shared" si="12"/>
        <v>#DIV/0!</v>
      </c>
      <c r="BW29" s="163" t="e">
        <f t="shared" si="13"/>
        <v>#DIV/0!</v>
      </c>
      <c r="BX29" s="163" t="e">
        <f t="shared" si="14"/>
        <v>#DIV/0!</v>
      </c>
      <c r="BY29" s="163" t="e">
        <f t="shared" si="15"/>
        <v>#DIV/0!</v>
      </c>
      <c r="BZ29" s="163" t="e">
        <f t="shared" si="16"/>
        <v>#DIV/0!</v>
      </c>
      <c r="CA29" s="168">
        <f t="shared" si="41"/>
        <v>0</v>
      </c>
      <c r="CB29" s="79"/>
      <c r="CC29" s="197"/>
      <c r="CD29" s="198"/>
      <c r="CE29" s="198"/>
      <c r="CF29" s="198"/>
      <c r="CG29" s="198"/>
      <c r="CH29" s="198"/>
      <c r="CI29" s="199"/>
      <c r="CJ29" s="198"/>
      <c r="CK29" s="198"/>
      <c r="CL29" s="198"/>
      <c r="CM29" s="200"/>
      <c r="CN29" s="198"/>
      <c r="CO29" s="198"/>
      <c r="CP29" s="198"/>
      <c r="CQ29" s="198"/>
      <c r="CR29" s="198"/>
      <c r="CS29" s="198"/>
      <c r="CT29" s="198"/>
      <c r="CU29" s="199"/>
      <c r="CV29" s="200"/>
      <c r="CW29" s="198"/>
      <c r="CX29" s="198"/>
      <c r="CY29" s="198"/>
      <c r="CZ29" s="198"/>
      <c r="DA29" s="198"/>
      <c r="DB29" s="198"/>
      <c r="DC29" s="198"/>
      <c r="DD29" s="201"/>
      <c r="DE29" s="197"/>
      <c r="DF29" s="198"/>
      <c r="DG29" s="198"/>
      <c r="DH29" s="198"/>
      <c r="DI29" s="201"/>
      <c r="DJ29" s="202"/>
      <c r="DK29" s="203">
        <f t="shared" si="6"/>
        <v>0</v>
      </c>
      <c r="DL29" s="107"/>
      <c r="DM29" s="197" t="e">
        <f t="shared" ref="DM29:EM29" si="82">+AVERAGEIFS(N$7:N$112,$K$7:$K$112,$AR29,$M$7:$M$112,"H")</f>
        <v>#DIV/0!</v>
      </c>
      <c r="DN29" s="198" t="e">
        <f t="shared" si="82"/>
        <v>#DIV/0!</v>
      </c>
      <c r="DO29" s="198" t="e">
        <f t="shared" si="82"/>
        <v>#DIV/0!</v>
      </c>
      <c r="DP29" s="198" t="e">
        <f t="shared" si="82"/>
        <v>#DIV/0!</v>
      </c>
      <c r="DQ29" s="198" t="e">
        <f t="shared" si="82"/>
        <v>#DIV/0!</v>
      </c>
      <c r="DR29" s="198" t="e">
        <f t="shared" si="82"/>
        <v>#DIV/0!</v>
      </c>
      <c r="DS29" s="199" t="e">
        <f t="shared" si="82"/>
        <v>#DIV/0!</v>
      </c>
      <c r="DT29" s="198" t="e">
        <f t="shared" si="82"/>
        <v>#DIV/0!</v>
      </c>
      <c r="DU29" s="198" t="e">
        <f t="shared" si="82"/>
        <v>#DIV/0!</v>
      </c>
      <c r="DV29" s="198" t="e">
        <f t="shared" si="82"/>
        <v>#DIV/0!</v>
      </c>
      <c r="DW29" s="200" t="e">
        <f t="shared" si="82"/>
        <v>#DIV/0!</v>
      </c>
      <c r="DX29" s="198" t="e">
        <f t="shared" si="82"/>
        <v>#DIV/0!</v>
      </c>
      <c r="DY29" s="198" t="e">
        <f t="shared" si="82"/>
        <v>#DIV/0!</v>
      </c>
      <c r="DZ29" s="198" t="e">
        <f t="shared" si="82"/>
        <v>#DIV/0!</v>
      </c>
      <c r="EA29" s="198" t="e">
        <f t="shared" si="82"/>
        <v>#DIV/0!</v>
      </c>
      <c r="EB29" s="198" t="e">
        <f t="shared" si="82"/>
        <v>#DIV/0!</v>
      </c>
      <c r="EC29" s="198" t="e">
        <f t="shared" si="82"/>
        <v>#DIV/0!</v>
      </c>
      <c r="ED29" s="198" t="e">
        <f t="shared" si="82"/>
        <v>#DIV/0!</v>
      </c>
      <c r="EE29" s="199" t="e">
        <f t="shared" si="82"/>
        <v>#DIV/0!</v>
      </c>
      <c r="EF29" s="200" t="e">
        <f t="shared" si="82"/>
        <v>#DIV/0!</v>
      </c>
      <c r="EG29" s="198" t="e">
        <f t="shared" si="82"/>
        <v>#DIV/0!</v>
      </c>
      <c r="EH29" s="198" t="e">
        <f t="shared" si="82"/>
        <v>#DIV/0!</v>
      </c>
      <c r="EI29" s="198" t="e">
        <f t="shared" si="82"/>
        <v>#DIV/0!</v>
      </c>
      <c r="EJ29" s="198" t="e">
        <f t="shared" si="82"/>
        <v>#DIV/0!</v>
      </c>
      <c r="EK29" s="198" t="e">
        <f t="shared" si="82"/>
        <v>#DIV/0!</v>
      </c>
      <c r="EL29" s="198" t="e">
        <f t="shared" si="82"/>
        <v>#DIV/0!</v>
      </c>
      <c r="EM29" s="198" t="e">
        <f t="shared" si="82"/>
        <v>#DIV/0!</v>
      </c>
      <c r="EN29" s="201"/>
      <c r="EO29" s="197" t="e">
        <f t="shared" si="23"/>
        <v>#DIV/0!</v>
      </c>
      <c r="EP29" s="198" t="e">
        <f t="shared" si="24"/>
        <v>#DIV/0!</v>
      </c>
      <c r="EQ29" s="198" t="e">
        <f t="shared" si="25"/>
        <v>#DIV/0!</v>
      </c>
      <c r="ER29" s="198" t="e">
        <f t="shared" si="26"/>
        <v>#DIV/0!</v>
      </c>
      <c r="ES29" s="201"/>
      <c r="ET29" s="202"/>
      <c r="EU29" s="203">
        <f t="shared" si="10"/>
        <v>0</v>
      </c>
      <c r="EV29" s="78"/>
      <c r="EW29" s="213"/>
      <c r="EX29" s="214" t="e">
        <f t="shared" si="30"/>
        <v>#DIV/0!</v>
      </c>
      <c r="EY29" s="215"/>
      <c r="EZ29" s="215" t="e">
        <f t="shared" si="32"/>
        <v>#DIV/0!</v>
      </c>
      <c r="FA29" s="216"/>
      <c r="FB29" s="215" t="e">
        <f t="shared" si="34"/>
        <v>#DIV/0!</v>
      </c>
      <c r="FC29" s="216"/>
      <c r="FD29" s="217" t="e">
        <f t="shared" si="36"/>
        <v>#DIV/0!</v>
      </c>
      <c r="FE29" s="215"/>
      <c r="FF29" s="217" t="e">
        <f t="shared" si="38"/>
        <v>#DIV/0!</v>
      </c>
      <c r="FG29" s="215"/>
      <c r="FH29" s="218" t="e">
        <f t="shared" si="40"/>
        <v>#DIV/0!</v>
      </c>
      <c r="FI29" s="27"/>
    </row>
    <row r="30" spans="2:165" s="1" customFormat="1" ht="30" customHeight="1">
      <c r="B30" s="147">
        <v>27</v>
      </c>
      <c r="C30" s="358">
        <v>44105</v>
      </c>
      <c r="D30" s="360" t="s">
        <v>264</v>
      </c>
      <c r="E30" s="358"/>
      <c r="F30" s="148" t="s">
        <v>143</v>
      </c>
      <c r="G30" s="148" t="s">
        <v>35</v>
      </c>
      <c r="H30" s="158" t="s">
        <v>337</v>
      </c>
      <c r="I30" s="135" t="s">
        <v>108</v>
      </c>
      <c r="J30" s="119" t="s">
        <v>152</v>
      </c>
      <c r="K30" s="149"/>
      <c r="L30" s="150"/>
      <c r="M30" s="149"/>
      <c r="N30" s="151"/>
      <c r="O30" s="152">
        <v>5</v>
      </c>
      <c r="P30" s="152">
        <v>5</v>
      </c>
      <c r="Q30" s="153" t="s">
        <v>34</v>
      </c>
      <c r="R30" s="153" t="s">
        <v>34</v>
      </c>
      <c r="S30" s="154" t="s">
        <v>34</v>
      </c>
      <c r="T30" s="151">
        <v>5</v>
      </c>
      <c r="U30" s="153" t="s">
        <v>35</v>
      </c>
      <c r="V30" s="152">
        <v>3</v>
      </c>
      <c r="W30" s="152">
        <v>3</v>
      </c>
      <c r="X30" s="155">
        <v>3</v>
      </c>
      <c r="Y30" s="151">
        <v>5</v>
      </c>
      <c r="Z30" s="152">
        <v>5</v>
      </c>
      <c r="AA30" s="152">
        <v>5</v>
      </c>
      <c r="AB30" s="153" t="s">
        <v>35</v>
      </c>
      <c r="AC30" s="152">
        <v>5</v>
      </c>
      <c r="AD30" s="152"/>
      <c r="AE30" s="155"/>
      <c r="AF30" s="151">
        <v>5</v>
      </c>
      <c r="AG30" s="155">
        <v>5</v>
      </c>
      <c r="AH30" s="151">
        <v>5</v>
      </c>
      <c r="AI30" s="152">
        <v>5</v>
      </c>
      <c r="AJ30" s="152">
        <v>2</v>
      </c>
      <c r="AK30" s="153" t="s">
        <v>35</v>
      </c>
      <c r="AL30" s="153" t="s">
        <v>35</v>
      </c>
      <c r="AM30" s="153" t="s">
        <v>35</v>
      </c>
      <c r="AN30" s="152">
        <v>5</v>
      </c>
      <c r="AO30" s="154" t="s">
        <v>35</v>
      </c>
      <c r="AP30" s="79"/>
      <c r="AQ30" s="104"/>
      <c r="AR30" s="315" t="s">
        <v>43</v>
      </c>
      <c r="AS30" s="163"/>
      <c r="AT30" s="163"/>
      <c r="AU30" s="163"/>
      <c r="AV30" s="163"/>
      <c r="AW30" s="163"/>
      <c r="AX30" s="164"/>
      <c r="AY30" s="165"/>
      <c r="AZ30" s="163"/>
      <c r="BA30" s="163"/>
      <c r="BB30" s="163"/>
      <c r="BC30" s="164"/>
      <c r="BD30" s="165"/>
      <c r="BE30" s="163"/>
      <c r="BF30" s="163"/>
      <c r="BG30" s="163"/>
      <c r="BH30" s="163"/>
      <c r="BI30" s="163"/>
      <c r="BJ30" s="164"/>
      <c r="BK30" s="165"/>
      <c r="BL30" s="163"/>
      <c r="BM30" s="165"/>
      <c r="BN30" s="163"/>
      <c r="BO30" s="163"/>
      <c r="BP30" s="163"/>
      <c r="BQ30" s="163"/>
      <c r="BR30" s="163"/>
      <c r="BS30" s="163"/>
      <c r="BT30" s="164"/>
      <c r="BU30" s="165"/>
      <c r="BV30" s="163"/>
      <c r="BW30" s="163"/>
      <c r="BX30" s="163"/>
      <c r="BY30" s="163"/>
      <c r="BZ30" s="163"/>
      <c r="CA30" s="168">
        <f t="shared" si="41"/>
        <v>0</v>
      </c>
      <c r="CB30" s="79"/>
      <c r="CC30" s="197"/>
      <c r="CD30" s="198"/>
      <c r="CE30" s="198"/>
      <c r="CF30" s="198"/>
      <c r="CG30" s="198"/>
      <c r="CH30" s="198"/>
      <c r="CI30" s="199"/>
      <c r="CJ30" s="198"/>
      <c r="CK30" s="198"/>
      <c r="CL30" s="198"/>
      <c r="CM30" s="200"/>
      <c r="CN30" s="198"/>
      <c r="CO30" s="198"/>
      <c r="CP30" s="198"/>
      <c r="CQ30" s="198"/>
      <c r="CR30" s="198"/>
      <c r="CS30" s="198"/>
      <c r="CT30" s="198"/>
      <c r="CU30" s="199"/>
      <c r="CV30" s="200"/>
      <c r="CW30" s="198"/>
      <c r="CX30" s="198"/>
      <c r="CY30" s="198"/>
      <c r="CZ30" s="198"/>
      <c r="DA30" s="198"/>
      <c r="DB30" s="198"/>
      <c r="DC30" s="198"/>
      <c r="DD30" s="201"/>
      <c r="DE30" s="197"/>
      <c r="DF30" s="198"/>
      <c r="DG30" s="198"/>
      <c r="DH30" s="198"/>
      <c r="DI30" s="201"/>
      <c r="DJ30" s="202"/>
      <c r="DK30" s="203">
        <f t="shared" si="6"/>
        <v>0</v>
      </c>
      <c r="DL30" s="107"/>
      <c r="DM30" s="197"/>
      <c r="DN30" s="198"/>
      <c r="DO30" s="198"/>
      <c r="DP30" s="198"/>
      <c r="DQ30" s="198"/>
      <c r="DR30" s="198"/>
      <c r="DS30" s="199"/>
      <c r="DT30" s="198"/>
      <c r="DU30" s="198"/>
      <c r="DV30" s="198"/>
      <c r="DW30" s="200"/>
      <c r="DX30" s="198"/>
      <c r="DY30" s="198"/>
      <c r="DZ30" s="198"/>
      <c r="EA30" s="198"/>
      <c r="EB30" s="198"/>
      <c r="EC30" s="198"/>
      <c r="ED30" s="198"/>
      <c r="EE30" s="199"/>
      <c r="EF30" s="200"/>
      <c r="EG30" s="198"/>
      <c r="EH30" s="198"/>
      <c r="EI30" s="198"/>
      <c r="EJ30" s="198"/>
      <c r="EK30" s="198"/>
      <c r="EL30" s="198"/>
      <c r="EM30" s="198"/>
      <c r="EN30" s="201"/>
      <c r="EO30" s="197"/>
      <c r="EP30" s="198"/>
      <c r="EQ30" s="198"/>
      <c r="ER30" s="198"/>
      <c r="ES30" s="201"/>
      <c r="ET30" s="202"/>
      <c r="EU30" s="203">
        <f t="shared" si="10"/>
        <v>0</v>
      </c>
      <c r="EV30" s="78"/>
      <c r="EW30" s="213"/>
      <c r="EX30" s="214"/>
      <c r="EY30" s="215"/>
      <c r="EZ30" s="215"/>
      <c r="FA30" s="216"/>
      <c r="FB30" s="215"/>
      <c r="FC30" s="216"/>
      <c r="FD30" s="217"/>
      <c r="FE30" s="215"/>
      <c r="FF30" s="217"/>
      <c r="FG30" s="215"/>
      <c r="FH30" s="218"/>
      <c r="FI30" s="27"/>
    </row>
    <row r="31" spans="2:165" s="1" customFormat="1" ht="30" customHeight="1">
      <c r="B31" s="147">
        <v>29</v>
      </c>
      <c r="C31" s="358">
        <v>44105</v>
      </c>
      <c r="D31" s="360" t="s">
        <v>263</v>
      </c>
      <c r="E31" s="358"/>
      <c r="F31" s="148" t="s">
        <v>143</v>
      </c>
      <c r="G31" s="148" t="s">
        <v>34</v>
      </c>
      <c r="H31" s="158" t="s">
        <v>335</v>
      </c>
      <c r="I31" s="135" t="s">
        <v>32</v>
      </c>
      <c r="J31" s="119" t="s">
        <v>151</v>
      </c>
      <c r="K31" s="149"/>
      <c r="L31" s="150"/>
      <c r="M31" s="149"/>
      <c r="N31" s="151">
        <v>5</v>
      </c>
      <c r="O31" s="152">
        <v>5</v>
      </c>
      <c r="P31" s="152"/>
      <c r="Q31" s="153" t="s">
        <v>34</v>
      </c>
      <c r="R31" s="153" t="s">
        <v>34</v>
      </c>
      <c r="S31" s="154" t="s">
        <v>201</v>
      </c>
      <c r="T31" s="151">
        <v>5</v>
      </c>
      <c r="U31" s="153" t="s">
        <v>35</v>
      </c>
      <c r="V31" s="152">
        <v>5</v>
      </c>
      <c r="W31" s="152">
        <v>5</v>
      </c>
      <c r="X31" s="155">
        <v>4</v>
      </c>
      <c r="Y31" s="151">
        <v>5</v>
      </c>
      <c r="Z31" s="152">
        <v>5</v>
      </c>
      <c r="AA31" s="152">
        <v>5</v>
      </c>
      <c r="AB31" s="153" t="s">
        <v>35</v>
      </c>
      <c r="AC31" s="152">
        <v>5</v>
      </c>
      <c r="AD31" s="152">
        <v>5</v>
      </c>
      <c r="AE31" s="155">
        <v>5</v>
      </c>
      <c r="AF31" s="151">
        <v>5</v>
      </c>
      <c r="AG31" s="155">
        <v>5</v>
      </c>
      <c r="AH31" s="151">
        <v>5</v>
      </c>
      <c r="AI31" s="152">
        <v>5</v>
      </c>
      <c r="AJ31" s="152">
        <v>5</v>
      </c>
      <c r="AK31" s="153" t="s">
        <v>35</v>
      </c>
      <c r="AL31" s="153" t="s">
        <v>35</v>
      </c>
      <c r="AM31" s="153" t="s">
        <v>35</v>
      </c>
      <c r="AN31" s="152">
        <v>5</v>
      </c>
      <c r="AO31" s="154" t="s">
        <v>35</v>
      </c>
      <c r="AP31" s="79"/>
      <c r="AQ31" s="104"/>
      <c r="AR31" s="315" t="s">
        <v>59</v>
      </c>
      <c r="AS31" s="163"/>
      <c r="AT31" s="163"/>
      <c r="AU31" s="163"/>
      <c r="AV31" s="163"/>
      <c r="AW31" s="163"/>
      <c r="AX31" s="164"/>
      <c r="AY31" s="165"/>
      <c r="AZ31" s="163"/>
      <c r="BA31" s="163"/>
      <c r="BB31" s="163"/>
      <c r="BC31" s="164"/>
      <c r="BD31" s="165"/>
      <c r="BE31" s="163"/>
      <c r="BF31" s="163"/>
      <c r="BG31" s="163"/>
      <c r="BH31" s="163"/>
      <c r="BI31" s="163"/>
      <c r="BJ31" s="164"/>
      <c r="BK31" s="165"/>
      <c r="BL31" s="163"/>
      <c r="BM31" s="165"/>
      <c r="BN31" s="163"/>
      <c r="BO31" s="163"/>
      <c r="BP31" s="163"/>
      <c r="BQ31" s="163"/>
      <c r="BR31" s="163"/>
      <c r="BS31" s="163"/>
      <c r="BT31" s="164"/>
      <c r="BU31" s="165"/>
      <c r="BV31" s="163"/>
      <c r="BW31" s="163"/>
      <c r="BX31" s="163"/>
      <c r="BY31" s="163"/>
      <c r="BZ31" s="163"/>
      <c r="CA31" s="168">
        <f t="shared" si="41"/>
        <v>0</v>
      </c>
      <c r="CB31" s="79"/>
      <c r="CC31" s="197"/>
      <c r="CD31" s="198"/>
      <c r="CE31" s="198"/>
      <c r="CF31" s="198"/>
      <c r="CG31" s="198"/>
      <c r="CH31" s="198"/>
      <c r="CI31" s="199"/>
      <c r="CJ31" s="198"/>
      <c r="CK31" s="198"/>
      <c r="CL31" s="198"/>
      <c r="CM31" s="200"/>
      <c r="CN31" s="198"/>
      <c r="CO31" s="198"/>
      <c r="CP31" s="198"/>
      <c r="CQ31" s="198"/>
      <c r="CR31" s="198"/>
      <c r="CS31" s="198"/>
      <c r="CT31" s="198"/>
      <c r="CU31" s="199"/>
      <c r="CV31" s="200"/>
      <c r="CW31" s="198"/>
      <c r="CX31" s="198"/>
      <c r="CY31" s="198"/>
      <c r="CZ31" s="198"/>
      <c r="DA31" s="198"/>
      <c r="DB31" s="198"/>
      <c r="DC31" s="198"/>
      <c r="DD31" s="201"/>
      <c r="DE31" s="197"/>
      <c r="DF31" s="198"/>
      <c r="DG31" s="198"/>
      <c r="DH31" s="198"/>
      <c r="DI31" s="201"/>
      <c r="DJ31" s="202"/>
      <c r="DK31" s="203">
        <f t="shared" si="6"/>
        <v>0</v>
      </c>
      <c r="DL31" s="107"/>
      <c r="DM31" s="197"/>
      <c r="DN31" s="198"/>
      <c r="DO31" s="198"/>
      <c r="DP31" s="198"/>
      <c r="DQ31" s="198"/>
      <c r="DR31" s="198"/>
      <c r="DS31" s="199"/>
      <c r="DT31" s="198"/>
      <c r="DU31" s="198"/>
      <c r="DV31" s="198"/>
      <c r="DW31" s="200"/>
      <c r="DX31" s="198"/>
      <c r="DY31" s="198"/>
      <c r="DZ31" s="198"/>
      <c r="EA31" s="198"/>
      <c r="EB31" s="198"/>
      <c r="EC31" s="198"/>
      <c r="ED31" s="198"/>
      <c r="EE31" s="199"/>
      <c r="EF31" s="200"/>
      <c r="EG31" s="198"/>
      <c r="EH31" s="198"/>
      <c r="EI31" s="198"/>
      <c r="EJ31" s="198"/>
      <c r="EK31" s="198"/>
      <c r="EL31" s="198"/>
      <c r="EM31" s="198"/>
      <c r="EN31" s="201"/>
      <c r="EO31" s="197"/>
      <c r="EP31" s="198"/>
      <c r="EQ31" s="198"/>
      <c r="ER31" s="198"/>
      <c r="ES31" s="201"/>
      <c r="ET31" s="202"/>
      <c r="EU31" s="203">
        <f t="shared" si="10"/>
        <v>0</v>
      </c>
      <c r="EV31" s="78"/>
      <c r="EW31" s="213"/>
      <c r="EX31" s="214"/>
      <c r="EY31" s="215"/>
      <c r="EZ31" s="215"/>
      <c r="FA31" s="216"/>
      <c r="FB31" s="215"/>
      <c r="FC31" s="216"/>
      <c r="FD31" s="217"/>
      <c r="FE31" s="215"/>
      <c r="FF31" s="217"/>
      <c r="FG31" s="215"/>
      <c r="FH31" s="218"/>
      <c r="FI31" s="27"/>
    </row>
    <row r="32" spans="2:165" s="1" customFormat="1" ht="30" customHeight="1">
      <c r="B32" s="147">
        <v>30</v>
      </c>
      <c r="C32" s="358">
        <v>44105</v>
      </c>
      <c r="D32" s="360" t="s">
        <v>263</v>
      </c>
      <c r="E32" s="358"/>
      <c r="F32" s="148" t="s">
        <v>142</v>
      </c>
      <c r="G32" s="148" t="s">
        <v>35</v>
      </c>
      <c r="H32" s="158" t="s">
        <v>16</v>
      </c>
      <c r="I32" s="135" t="s">
        <v>109</v>
      </c>
      <c r="J32" s="157" t="s">
        <v>152</v>
      </c>
      <c r="K32" s="149"/>
      <c r="L32" s="150"/>
      <c r="M32" s="149"/>
      <c r="N32" s="151">
        <v>3</v>
      </c>
      <c r="O32" s="152">
        <v>3</v>
      </c>
      <c r="P32" s="152">
        <v>3</v>
      </c>
      <c r="Q32" s="153" t="s">
        <v>35</v>
      </c>
      <c r="R32" s="153" t="s">
        <v>201</v>
      </c>
      <c r="S32" s="154" t="s">
        <v>34</v>
      </c>
      <c r="T32" s="151">
        <v>4</v>
      </c>
      <c r="U32" s="153" t="s">
        <v>34</v>
      </c>
      <c r="V32" s="152">
        <v>4</v>
      </c>
      <c r="W32" s="152">
        <v>3</v>
      </c>
      <c r="X32" s="155">
        <v>4</v>
      </c>
      <c r="Y32" s="151">
        <v>3</v>
      </c>
      <c r="Z32" s="152">
        <v>4</v>
      </c>
      <c r="AA32" s="152">
        <v>3</v>
      </c>
      <c r="AB32" s="153" t="s">
        <v>201</v>
      </c>
      <c r="AC32" s="152">
        <v>4</v>
      </c>
      <c r="AD32" s="152">
        <v>2</v>
      </c>
      <c r="AE32" s="155"/>
      <c r="AF32" s="151">
        <v>4</v>
      </c>
      <c r="AG32" s="155">
        <v>1</v>
      </c>
      <c r="AH32" s="151">
        <v>4</v>
      </c>
      <c r="AI32" s="152">
        <v>5</v>
      </c>
      <c r="AJ32" s="152">
        <v>4</v>
      </c>
      <c r="AK32" s="153" t="s">
        <v>34</v>
      </c>
      <c r="AL32" s="153" t="s">
        <v>34</v>
      </c>
      <c r="AM32" s="153" t="s">
        <v>35</v>
      </c>
      <c r="AN32" s="152">
        <v>3</v>
      </c>
      <c r="AO32" s="154" t="s">
        <v>34</v>
      </c>
      <c r="AP32" s="79"/>
      <c r="AQ32" s="104"/>
      <c r="AR32" s="315" t="s">
        <v>39</v>
      </c>
      <c r="AS32" s="163" t="e">
        <f t="shared" ref="AS32:BB35" si="83">+AVERAGEIF($K$7:$K$112,$AR32,N$7:N$112)</f>
        <v>#DIV/0!</v>
      </c>
      <c r="AT32" s="163" t="e">
        <f t="shared" si="83"/>
        <v>#DIV/0!</v>
      </c>
      <c r="AU32" s="163" t="e">
        <f t="shared" si="83"/>
        <v>#DIV/0!</v>
      </c>
      <c r="AV32" s="163" t="e">
        <f t="shared" si="83"/>
        <v>#DIV/0!</v>
      </c>
      <c r="AW32" s="163" t="e">
        <f t="shared" si="83"/>
        <v>#DIV/0!</v>
      </c>
      <c r="AX32" s="164" t="e">
        <f t="shared" si="83"/>
        <v>#DIV/0!</v>
      </c>
      <c r="AY32" s="165" t="e">
        <f t="shared" si="83"/>
        <v>#DIV/0!</v>
      </c>
      <c r="AZ32" s="163" t="e">
        <f t="shared" si="83"/>
        <v>#DIV/0!</v>
      </c>
      <c r="BA32" s="163" t="e">
        <f t="shared" si="83"/>
        <v>#DIV/0!</v>
      </c>
      <c r="BB32" s="163" t="e">
        <f t="shared" si="83"/>
        <v>#DIV/0!</v>
      </c>
      <c r="BC32" s="164" t="e">
        <f t="shared" ref="BC32:BL35" si="84">+AVERAGEIF($K$7:$K$112,$AR32,X$7:X$112)</f>
        <v>#DIV/0!</v>
      </c>
      <c r="BD32" s="165" t="e">
        <f t="shared" si="84"/>
        <v>#DIV/0!</v>
      </c>
      <c r="BE32" s="163" t="e">
        <f t="shared" si="84"/>
        <v>#DIV/0!</v>
      </c>
      <c r="BF32" s="163" t="e">
        <f t="shared" si="84"/>
        <v>#DIV/0!</v>
      </c>
      <c r="BG32" s="163" t="e">
        <f t="shared" si="84"/>
        <v>#DIV/0!</v>
      </c>
      <c r="BH32" s="163" t="e">
        <f t="shared" si="84"/>
        <v>#DIV/0!</v>
      </c>
      <c r="BI32" s="163" t="e">
        <f t="shared" si="84"/>
        <v>#DIV/0!</v>
      </c>
      <c r="BJ32" s="164" t="e">
        <f t="shared" si="84"/>
        <v>#DIV/0!</v>
      </c>
      <c r="BK32" s="165" t="e">
        <f t="shared" si="84"/>
        <v>#DIV/0!</v>
      </c>
      <c r="BL32" s="163" t="e">
        <f t="shared" si="84"/>
        <v>#DIV/0!</v>
      </c>
      <c r="BM32" s="165" t="e">
        <f t="shared" ref="BM32:BT35" si="85">+AVERAGEIF($K$7:$K$112,$AR32,AH$7:AH$112)</f>
        <v>#DIV/0!</v>
      </c>
      <c r="BN32" s="163" t="e">
        <f t="shared" si="85"/>
        <v>#DIV/0!</v>
      </c>
      <c r="BO32" s="163" t="e">
        <f t="shared" si="85"/>
        <v>#DIV/0!</v>
      </c>
      <c r="BP32" s="163" t="e">
        <f t="shared" si="85"/>
        <v>#DIV/0!</v>
      </c>
      <c r="BQ32" s="163" t="e">
        <f t="shared" si="85"/>
        <v>#DIV/0!</v>
      </c>
      <c r="BR32" s="163" t="e">
        <f t="shared" si="85"/>
        <v>#DIV/0!</v>
      </c>
      <c r="BS32" s="163" t="e">
        <f t="shared" si="85"/>
        <v>#DIV/0!</v>
      </c>
      <c r="BT32" s="164" t="e">
        <f t="shared" si="85"/>
        <v>#DIV/0!</v>
      </c>
      <c r="BU32" s="165" t="e">
        <f t="shared" si="11"/>
        <v>#DIV/0!</v>
      </c>
      <c r="BV32" s="163" t="e">
        <f t="shared" si="12"/>
        <v>#DIV/0!</v>
      </c>
      <c r="BW32" s="163" t="e">
        <f t="shared" si="13"/>
        <v>#DIV/0!</v>
      </c>
      <c r="BX32" s="163" t="e">
        <f t="shared" si="14"/>
        <v>#DIV/0!</v>
      </c>
      <c r="BY32" s="163" t="e">
        <f t="shared" si="15"/>
        <v>#DIV/0!</v>
      </c>
      <c r="BZ32" s="163" t="e">
        <f t="shared" si="16"/>
        <v>#DIV/0!</v>
      </c>
      <c r="CA32" s="168">
        <f t="shared" si="41"/>
        <v>0</v>
      </c>
      <c r="CB32" s="79"/>
      <c r="CC32" s="197" t="e">
        <f t="shared" ref="CC32:CL35" si="86">+AVERAGEIFS(N$7:N$112,$K$7:$K$112,$AR32,$M$7:$M$112,"M")</f>
        <v>#DIV/0!</v>
      </c>
      <c r="CD32" s="198" t="e">
        <f t="shared" si="86"/>
        <v>#DIV/0!</v>
      </c>
      <c r="CE32" s="198" t="e">
        <f t="shared" si="86"/>
        <v>#DIV/0!</v>
      </c>
      <c r="CF32" s="198" t="e">
        <f t="shared" si="86"/>
        <v>#DIV/0!</v>
      </c>
      <c r="CG32" s="198" t="e">
        <f t="shared" si="86"/>
        <v>#DIV/0!</v>
      </c>
      <c r="CH32" s="198" t="e">
        <f t="shared" si="86"/>
        <v>#DIV/0!</v>
      </c>
      <c r="CI32" s="199" t="e">
        <f t="shared" si="86"/>
        <v>#DIV/0!</v>
      </c>
      <c r="CJ32" s="198" t="e">
        <f t="shared" si="86"/>
        <v>#DIV/0!</v>
      </c>
      <c r="CK32" s="198" t="e">
        <f t="shared" si="86"/>
        <v>#DIV/0!</v>
      </c>
      <c r="CL32" s="198" t="e">
        <f t="shared" si="86"/>
        <v>#DIV/0!</v>
      </c>
      <c r="CM32" s="200" t="e">
        <f t="shared" ref="CM32:CV35" si="87">+AVERAGEIFS(X$7:X$112,$K$7:$K$112,$AR32,$M$7:$M$112,"M")</f>
        <v>#DIV/0!</v>
      </c>
      <c r="CN32" s="198" t="e">
        <f t="shared" si="87"/>
        <v>#DIV/0!</v>
      </c>
      <c r="CO32" s="198" t="e">
        <f t="shared" si="87"/>
        <v>#DIV/0!</v>
      </c>
      <c r="CP32" s="198" t="e">
        <f t="shared" si="87"/>
        <v>#DIV/0!</v>
      </c>
      <c r="CQ32" s="198" t="e">
        <f t="shared" si="87"/>
        <v>#DIV/0!</v>
      </c>
      <c r="CR32" s="198" t="e">
        <f t="shared" si="87"/>
        <v>#DIV/0!</v>
      </c>
      <c r="CS32" s="198" t="e">
        <f t="shared" si="87"/>
        <v>#DIV/0!</v>
      </c>
      <c r="CT32" s="198" t="e">
        <f t="shared" si="87"/>
        <v>#DIV/0!</v>
      </c>
      <c r="CU32" s="199" t="e">
        <f t="shared" si="87"/>
        <v>#DIV/0!</v>
      </c>
      <c r="CV32" s="200" t="e">
        <f t="shared" si="87"/>
        <v>#DIV/0!</v>
      </c>
      <c r="CW32" s="198" t="e">
        <f t="shared" ref="CW32:CY35" si="88">+AVERAGEIFS(AH$7:AH$112,$K$7:$K$112,$AR32,$M$7:$M$112,"M")</f>
        <v>#DIV/0!</v>
      </c>
      <c r="CX32" s="198" t="e">
        <f t="shared" si="88"/>
        <v>#DIV/0!</v>
      </c>
      <c r="CY32" s="198" t="e">
        <f t="shared" si="88"/>
        <v>#DIV/0!</v>
      </c>
      <c r="CZ32" s="198"/>
      <c r="DA32" s="198"/>
      <c r="DB32" s="198"/>
      <c r="DC32" s="198" t="e">
        <f>+AVERAGEIFS(AN$7:AN$112,$K$7:$K$112,$AR32,$M$7:$M$112,"M")</f>
        <v>#DIV/0!</v>
      </c>
      <c r="DD32" s="201"/>
      <c r="DE32" s="197" t="e">
        <f t="shared" si="17"/>
        <v>#DIV/0!</v>
      </c>
      <c r="DF32" s="198" t="e">
        <f t="shared" si="18"/>
        <v>#DIV/0!</v>
      </c>
      <c r="DG32" s="198" t="e">
        <f t="shared" si="19"/>
        <v>#DIV/0!</v>
      </c>
      <c r="DH32" s="198" t="e">
        <f t="shared" si="20"/>
        <v>#DIV/0!</v>
      </c>
      <c r="DI32" s="201" t="e">
        <f t="shared" si="21"/>
        <v>#DIV/0!</v>
      </c>
      <c r="DJ32" s="202" t="e">
        <f t="shared" si="22"/>
        <v>#DIV/0!</v>
      </c>
      <c r="DK32" s="203">
        <f t="shared" si="6"/>
        <v>0</v>
      </c>
      <c r="DL32" s="107"/>
      <c r="DM32" s="197" t="e">
        <f t="shared" ref="DM32:EN32" si="89">+AVERAGEIFS(N$7:N$112,$K$7:$K$112,$AR32,$M$7:$M$112,"H")</f>
        <v>#DIV/0!</v>
      </c>
      <c r="DN32" s="198" t="e">
        <f t="shared" si="89"/>
        <v>#DIV/0!</v>
      </c>
      <c r="DO32" s="198" t="e">
        <f t="shared" si="89"/>
        <v>#DIV/0!</v>
      </c>
      <c r="DP32" s="198" t="e">
        <f t="shared" si="89"/>
        <v>#DIV/0!</v>
      </c>
      <c r="DQ32" s="198" t="e">
        <f t="shared" si="89"/>
        <v>#DIV/0!</v>
      </c>
      <c r="DR32" s="198" t="e">
        <f t="shared" si="89"/>
        <v>#DIV/0!</v>
      </c>
      <c r="DS32" s="199" t="e">
        <f t="shared" si="89"/>
        <v>#DIV/0!</v>
      </c>
      <c r="DT32" s="198" t="e">
        <f t="shared" si="89"/>
        <v>#DIV/0!</v>
      </c>
      <c r="DU32" s="198" t="e">
        <f t="shared" si="89"/>
        <v>#DIV/0!</v>
      </c>
      <c r="DV32" s="198" t="e">
        <f t="shared" si="89"/>
        <v>#DIV/0!</v>
      </c>
      <c r="DW32" s="200" t="e">
        <f t="shared" si="89"/>
        <v>#DIV/0!</v>
      </c>
      <c r="DX32" s="198" t="e">
        <f t="shared" si="89"/>
        <v>#DIV/0!</v>
      </c>
      <c r="DY32" s="198" t="e">
        <f t="shared" si="89"/>
        <v>#DIV/0!</v>
      </c>
      <c r="DZ32" s="198" t="e">
        <f t="shared" si="89"/>
        <v>#DIV/0!</v>
      </c>
      <c r="EA32" s="198" t="e">
        <f t="shared" si="89"/>
        <v>#DIV/0!</v>
      </c>
      <c r="EB32" s="198" t="e">
        <f t="shared" si="89"/>
        <v>#DIV/0!</v>
      </c>
      <c r="EC32" s="198" t="e">
        <f t="shared" si="89"/>
        <v>#DIV/0!</v>
      </c>
      <c r="ED32" s="198" t="e">
        <f t="shared" si="89"/>
        <v>#DIV/0!</v>
      </c>
      <c r="EE32" s="199" t="e">
        <f t="shared" si="89"/>
        <v>#DIV/0!</v>
      </c>
      <c r="EF32" s="200" t="e">
        <f t="shared" si="89"/>
        <v>#DIV/0!</v>
      </c>
      <c r="EG32" s="198" t="e">
        <f t="shared" si="89"/>
        <v>#DIV/0!</v>
      </c>
      <c r="EH32" s="198" t="e">
        <f t="shared" si="89"/>
        <v>#DIV/0!</v>
      </c>
      <c r="EI32" s="198" t="e">
        <f t="shared" si="89"/>
        <v>#DIV/0!</v>
      </c>
      <c r="EJ32" s="198" t="e">
        <f t="shared" si="89"/>
        <v>#DIV/0!</v>
      </c>
      <c r="EK32" s="198" t="e">
        <f t="shared" si="89"/>
        <v>#DIV/0!</v>
      </c>
      <c r="EL32" s="198" t="e">
        <f t="shared" si="89"/>
        <v>#DIV/0!</v>
      </c>
      <c r="EM32" s="198" t="e">
        <f t="shared" si="89"/>
        <v>#DIV/0!</v>
      </c>
      <c r="EN32" s="201" t="e">
        <f t="shared" si="89"/>
        <v>#DIV/0!</v>
      </c>
      <c r="EO32" s="197" t="e">
        <f t="shared" si="23"/>
        <v>#DIV/0!</v>
      </c>
      <c r="EP32" s="198" t="e">
        <f t="shared" si="24"/>
        <v>#DIV/0!</v>
      </c>
      <c r="EQ32" s="198" t="e">
        <f t="shared" si="25"/>
        <v>#DIV/0!</v>
      </c>
      <c r="ER32" s="198" t="e">
        <f t="shared" si="26"/>
        <v>#DIV/0!</v>
      </c>
      <c r="ES32" s="201" t="e">
        <f t="shared" si="27"/>
        <v>#DIV/0!</v>
      </c>
      <c r="ET32" s="202" t="e">
        <f t="shared" si="28"/>
        <v>#DIV/0!</v>
      </c>
      <c r="EU32" s="203">
        <f t="shared" si="10"/>
        <v>0</v>
      </c>
      <c r="EV32" s="78"/>
      <c r="EW32" s="213" t="e">
        <f t="shared" si="29"/>
        <v>#DIV/0!</v>
      </c>
      <c r="EX32" s="214" t="e">
        <f t="shared" si="30"/>
        <v>#DIV/0!</v>
      </c>
      <c r="EY32" s="215" t="e">
        <f t="shared" si="31"/>
        <v>#DIV/0!</v>
      </c>
      <c r="EZ32" s="215" t="e">
        <f t="shared" si="32"/>
        <v>#DIV/0!</v>
      </c>
      <c r="FA32" s="216" t="e">
        <f t="shared" si="33"/>
        <v>#DIV/0!</v>
      </c>
      <c r="FB32" s="215" t="e">
        <f t="shared" si="34"/>
        <v>#DIV/0!</v>
      </c>
      <c r="FC32" s="216" t="e">
        <f t="shared" si="35"/>
        <v>#DIV/0!</v>
      </c>
      <c r="FD32" s="217" t="e">
        <f t="shared" si="36"/>
        <v>#DIV/0!</v>
      </c>
      <c r="FE32" s="215" t="e">
        <f t="shared" si="37"/>
        <v>#DIV/0!</v>
      </c>
      <c r="FF32" s="217" t="e">
        <f t="shared" si="38"/>
        <v>#DIV/0!</v>
      </c>
      <c r="FG32" s="215" t="e">
        <f t="shared" si="39"/>
        <v>#DIV/0!</v>
      </c>
      <c r="FH32" s="218" t="e">
        <f t="shared" si="40"/>
        <v>#DIV/0!</v>
      </c>
      <c r="FI32" s="27"/>
    </row>
    <row r="33" spans="2:165" s="1" customFormat="1" ht="30" customHeight="1">
      <c r="B33" s="147">
        <v>31</v>
      </c>
      <c r="C33" s="358">
        <v>44105</v>
      </c>
      <c r="D33" s="360" t="s">
        <v>263</v>
      </c>
      <c r="E33" s="358"/>
      <c r="F33" s="148" t="s">
        <v>142</v>
      </c>
      <c r="G33" s="148" t="s">
        <v>34</v>
      </c>
      <c r="H33" s="158" t="s">
        <v>16</v>
      </c>
      <c r="I33" s="135" t="s">
        <v>109</v>
      </c>
      <c r="J33" s="119" t="s">
        <v>151</v>
      </c>
      <c r="K33" s="149"/>
      <c r="L33" s="150"/>
      <c r="M33" s="149"/>
      <c r="N33" s="151">
        <v>3</v>
      </c>
      <c r="O33" s="152">
        <v>3</v>
      </c>
      <c r="P33" s="152">
        <v>3</v>
      </c>
      <c r="Q33" s="153" t="s">
        <v>35</v>
      </c>
      <c r="R33" s="153" t="s">
        <v>34</v>
      </c>
      <c r="S33" s="154" t="s">
        <v>34</v>
      </c>
      <c r="T33" s="151">
        <v>4</v>
      </c>
      <c r="U33" s="153" t="s">
        <v>34</v>
      </c>
      <c r="V33" s="152">
        <v>3</v>
      </c>
      <c r="W33" s="152">
        <v>3</v>
      </c>
      <c r="X33" s="155">
        <v>3</v>
      </c>
      <c r="Y33" s="151">
        <v>4</v>
      </c>
      <c r="Z33" s="152">
        <v>5</v>
      </c>
      <c r="AA33" s="152">
        <v>5</v>
      </c>
      <c r="AB33" s="153" t="s">
        <v>35</v>
      </c>
      <c r="AC33" s="152">
        <v>5</v>
      </c>
      <c r="AD33" s="152">
        <v>4</v>
      </c>
      <c r="AE33" s="155">
        <v>3</v>
      </c>
      <c r="AF33" s="151">
        <v>2</v>
      </c>
      <c r="AG33" s="155">
        <v>2</v>
      </c>
      <c r="AH33" s="151">
        <v>4</v>
      </c>
      <c r="AI33" s="152">
        <v>3</v>
      </c>
      <c r="AJ33" s="152">
        <v>3</v>
      </c>
      <c r="AK33" s="153" t="s">
        <v>35</v>
      </c>
      <c r="AL33" s="153" t="s">
        <v>34</v>
      </c>
      <c r="AM33" s="153" t="s">
        <v>35</v>
      </c>
      <c r="AN33" s="152">
        <v>3</v>
      </c>
      <c r="AO33" s="154" t="s">
        <v>35</v>
      </c>
      <c r="AP33" s="79"/>
      <c r="AQ33" s="104"/>
      <c r="AR33" s="315" t="s">
        <v>64</v>
      </c>
      <c r="AS33" s="163" t="e">
        <f t="shared" si="83"/>
        <v>#DIV/0!</v>
      </c>
      <c r="AT33" s="163" t="e">
        <f t="shared" si="83"/>
        <v>#DIV/0!</v>
      </c>
      <c r="AU33" s="163" t="e">
        <f t="shared" si="83"/>
        <v>#DIV/0!</v>
      </c>
      <c r="AV33" s="163" t="e">
        <f t="shared" si="83"/>
        <v>#DIV/0!</v>
      </c>
      <c r="AW33" s="163" t="e">
        <f t="shared" si="83"/>
        <v>#DIV/0!</v>
      </c>
      <c r="AX33" s="164" t="e">
        <f t="shared" si="83"/>
        <v>#DIV/0!</v>
      </c>
      <c r="AY33" s="165" t="e">
        <f t="shared" si="83"/>
        <v>#DIV/0!</v>
      </c>
      <c r="AZ33" s="163" t="e">
        <f t="shared" si="83"/>
        <v>#DIV/0!</v>
      </c>
      <c r="BA33" s="163" t="e">
        <f t="shared" si="83"/>
        <v>#DIV/0!</v>
      </c>
      <c r="BB33" s="163" t="e">
        <f t="shared" si="83"/>
        <v>#DIV/0!</v>
      </c>
      <c r="BC33" s="164" t="e">
        <f t="shared" si="84"/>
        <v>#DIV/0!</v>
      </c>
      <c r="BD33" s="165" t="e">
        <f t="shared" si="84"/>
        <v>#DIV/0!</v>
      </c>
      <c r="BE33" s="163" t="e">
        <f t="shared" si="84"/>
        <v>#DIV/0!</v>
      </c>
      <c r="BF33" s="163" t="e">
        <f t="shared" si="84"/>
        <v>#DIV/0!</v>
      </c>
      <c r="BG33" s="163" t="e">
        <f t="shared" si="84"/>
        <v>#DIV/0!</v>
      </c>
      <c r="BH33" s="163" t="e">
        <f t="shared" si="84"/>
        <v>#DIV/0!</v>
      </c>
      <c r="BI33" s="163" t="e">
        <f t="shared" si="84"/>
        <v>#DIV/0!</v>
      </c>
      <c r="BJ33" s="164" t="e">
        <f t="shared" si="84"/>
        <v>#DIV/0!</v>
      </c>
      <c r="BK33" s="165" t="e">
        <f t="shared" si="84"/>
        <v>#DIV/0!</v>
      </c>
      <c r="BL33" s="163" t="e">
        <f t="shared" si="84"/>
        <v>#DIV/0!</v>
      </c>
      <c r="BM33" s="165" t="e">
        <f t="shared" si="85"/>
        <v>#DIV/0!</v>
      </c>
      <c r="BN33" s="163" t="e">
        <f t="shared" si="85"/>
        <v>#DIV/0!</v>
      </c>
      <c r="BO33" s="163" t="e">
        <f t="shared" si="85"/>
        <v>#DIV/0!</v>
      </c>
      <c r="BP33" s="163" t="e">
        <f t="shared" si="85"/>
        <v>#DIV/0!</v>
      </c>
      <c r="BQ33" s="163" t="e">
        <f t="shared" si="85"/>
        <v>#DIV/0!</v>
      </c>
      <c r="BR33" s="163" t="e">
        <f t="shared" si="85"/>
        <v>#DIV/0!</v>
      </c>
      <c r="BS33" s="163" t="e">
        <f t="shared" si="85"/>
        <v>#DIV/0!</v>
      </c>
      <c r="BT33" s="164" t="e">
        <f t="shared" si="85"/>
        <v>#DIV/0!</v>
      </c>
      <c r="BU33" s="165" t="e">
        <f t="shared" si="11"/>
        <v>#DIV/0!</v>
      </c>
      <c r="BV33" s="163" t="e">
        <f t="shared" si="12"/>
        <v>#DIV/0!</v>
      </c>
      <c r="BW33" s="163" t="e">
        <f t="shared" si="13"/>
        <v>#DIV/0!</v>
      </c>
      <c r="BX33" s="163" t="e">
        <f t="shared" si="14"/>
        <v>#DIV/0!</v>
      </c>
      <c r="BY33" s="163" t="e">
        <f t="shared" si="15"/>
        <v>#DIV/0!</v>
      </c>
      <c r="BZ33" s="163" t="e">
        <f t="shared" si="16"/>
        <v>#DIV/0!</v>
      </c>
      <c r="CA33" s="168">
        <f t="shared" si="41"/>
        <v>0</v>
      </c>
      <c r="CB33" s="79"/>
      <c r="CC33" s="197" t="e">
        <f t="shared" si="86"/>
        <v>#DIV/0!</v>
      </c>
      <c r="CD33" s="198" t="e">
        <f t="shared" si="86"/>
        <v>#DIV/0!</v>
      </c>
      <c r="CE33" s="198" t="e">
        <f t="shared" si="86"/>
        <v>#DIV/0!</v>
      </c>
      <c r="CF33" s="198" t="e">
        <f t="shared" si="86"/>
        <v>#DIV/0!</v>
      </c>
      <c r="CG33" s="198" t="e">
        <f t="shared" si="86"/>
        <v>#DIV/0!</v>
      </c>
      <c r="CH33" s="198" t="e">
        <f t="shared" si="86"/>
        <v>#DIV/0!</v>
      </c>
      <c r="CI33" s="199" t="e">
        <f t="shared" si="86"/>
        <v>#DIV/0!</v>
      </c>
      <c r="CJ33" s="198" t="e">
        <f t="shared" si="86"/>
        <v>#DIV/0!</v>
      </c>
      <c r="CK33" s="198" t="e">
        <f t="shared" si="86"/>
        <v>#DIV/0!</v>
      </c>
      <c r="CL33" s="198" t="e">
        <f t="shared" si="86"/>
        <v>#DIV/0!</v>
      </c>
      <c r="CM33" s="200" t="e">
        <f t="shared" si="87"/>
        <v>#DIV/0!</v>
      </c>
      <c r="CN33" s="198" t="e">
        <f t="shared" si="87"/>
        <v>#DIV/0!</v>
      </c>
      <c r="CO33" s="198" t="e">
        <f t="shared" si="87"/>
        <v>#DIV/0!</v>
      </c>
      <c r="CP33" s="198" t="e">
        <f t="shared" si="87"/>
        <v>#DIV/0!</v>
      </c>
      <c r="CQ33" s="198" t="e">
        <f t="shared" si="87"/>
        <v>#DIV/0!</v>
      </c>
      <c r="CR33" s="198" t="e">
        <f t="shared" si="87"/>
        <v>#DIV/0!</v>
      </c>
      <c r="CS33" s="198" t="e">
        <f t="shared" si="87"/>
        <v>#DIV/0!</v>
      </c>
      <c r="CT33" s="198" t="e">
        <f t="shared" si="87"/>
        <v>#DIV/0!</v>
      </c>
      <c r="CU33" s="199" t="e">
        <f t="shared" si="87"/>
        <v>#DIV/0!</v>
      </c>
      <c r="CV33" s="200" t="e">
        <f t="shared" si="87"/>
        <v>#DIV/0!</v>
      </c>
      <c r="CW33" s="198" t="e">
        <f t="shared" si="88"/>
        <v>#DIV/0!</v>
      </c>
      <c r="CX33" s="198" t="e">
        <f t="shared" si="88"/>
        <v>#DIV/0!</v>
      </c>
      <c r="CY33" s="198" t="e">
        <f t="shared" si="88"/>
        <v>#DIV/0!</v>
      </c>
      <c r="CZ33" s="198" t="e">
        <f t="shared" ref="CZ33:DB35" si="90">+AVERAGEIFS(AK$7:AK$112,$K$7:$K$112,$AR33,$M$7:$M$112,"M")</f>
        <v>#DIV/0!</v>
      </c>
      <c r="DA33" s="198" t="e">
        <f t="shared" si="90"/>
        <v>#DIV/0!</v>
      </c>
      <c r="DB33" s="198" t="e">
        <f t="shared" si="90"/>
        <v>#DIV/0!</v>
      </c>
      <c r="DC33" s="198" t="e">
        <f>+AVERAGEIFS(AN$7:AN$112,$K$7:$K$112,$AR33,$M$7:$M$112,"M")</f>
        <v>#DIV/0!</v>
      </c>
      <c r="DD33" s="201" t="e">
        <f>+AVERAGEIFS(AO$7:AO$112,$K$7:$K$112,$AR33,$M$7:$M$112,"M")</f>
        <v>#DIV/0!</v>
      </c>
      <c r="DE33" s="197" t="e">
        <f t="shared" si="17"/>
        <v>#DIV/0!</v>
      </c>
      <c r="DF33" s="198" t="e">
        <f t="shared" si="18"/>
        <v>#DIV/0!</v>
      </c>
      <c r="DG33" s="198" t="e">
        <f t="shared" si="19"/>
        <v>#DIV/0!</v>
      </c>
      <c r="DH33" s="198" t="e">
        <f t="shared" si="20"/>
        <v>#DIV/0!</v>
      </c>
      <c r="DI33" s="201" t="e">
        <f t="shared" si="21"/>
        <v>#DIV/0!</v>
      </c>
      <c r="DJ33" s="202" t="e">
        <f t="shared" si="22"/>
        <v>#DIV/0!</v>
      </c>
      <c r="DK33" s="203">
        <f t="shared" si="6"/>
        <v>0</v>
      </c>
      <c r="DL33" s="107"/>
      <c r="DM33" s="197"/>
      <c r="DN33" s="198"/>
      <c r="DO33" s="198"/>
      <c r="DP33" s="198"/>
      <c r="DQ33" s="198"/>
      <c r="DR33" s="198"/>
      <c r="DS33" s="199"/>
      <c r="DT33" s="198"/>
      <c r="DU33" s="198"/>
      <c r="DV33" s="198"/>
      <c r="DW33" s="200"/>
      <c r="DX33" s="198"/>
      <c r="DY33" s="198"/>
      <c r="DZ33" s="198"/>
      <c r="EA33" s="198"/>
      <c r="EB33" s="198"/>
      <c r="EC33" s="198"/>
      <c r="ED33" s="198"/>
      <c r="EE33" s="199"/>
      <c r="EF33" s="200"/>
      <c r="EG33" s="198"/>
      <c r="EH33" s="198"/>
      <c r="EI33" s="198"/>
      <c r="EJ33" s="198"/>
      <c r="EK33" s="198"/>
      <c r="EL33" s="198"/>
      <c r="EM33" s="198"/>
      <c r="EN33" s="201"/>
      <c r="EO33" s="197"/>
      <c r="EP33" s="198"/>
      <c r="EQ33" s="198"/>
      <c r="ER33" s="198"/>
      <c r="ES33" s="201"/>
      <c r="ET33" s="202"/>
      <c r="EU33" s="203">
        <f t="shared" si="10"/>
        <v>0</v>
      </c>
      <c r="EV33" s="78"/>
      <c r="EW33" s="213" t="e">
        <f t="shared" si="29"/>
        <v>#DIV/0!</v>
      </c>
      <c r="EX33" s="214"/>
      <c r="EY33" s="215" t="e">
        <f t="shared" si="31"/>
        <v>#DIV/0!</v>
      </c>
      <c r="EZ33" s="215"/>
      <c r="FA33" s="216" t="e">
        <f t="shared" si="33"/>
        <v>#DIV/0!</v>
      </c>
      <c r="FB33" s="215"/>
      <c r="FC33" s="216" t="e">
        <f t="shared" si="35"/>
        <v>#DIV/0!</v>
      </c>
      <c r="FD33" s="217"/>
      <c r="FE33" s="215" t="e">
        <f t="shared" si="37"/>
        <v>#DIV/0!</v>
      </c>
      <c r="FF33" s="217"/>
      <c r="FG33" s="215" t="e">
        <f t="shared" si="39"/>
        <v>#DIV/0!</v>
      </c>
      <c r="FH33" s="218"/>
      <c r="FI33" s="27"/>
    </row>
    <row r="34" spans="2:165" s="1" customFormat="1" ht="30" customHeight="1">
      <c r="B34" s="147">
        <v>32</v>
      </c>
      <c r="C34" s="358">
        <v>44105</v>
      </c>
      <c r="D34" s="360" t="s">
        <v>263</v>
      </c>
      <c r="E34" s="358"/>
      <c r="F34" s="148" t="s">
        <v>142</v>
      </c>
      <c r="G34" s="148" t="s">
        <v>34</v>
      </c>
      <c r="H34" s="158" t="s">
        <v>16</v>
      </c>
      <c r="I34" s="135" t="s">
        <v>109</v>
      </c>
      <c r="J34" s="119" t="s">
        <v>152</v>
      </c>
      <c r="K34" s="149"/>
      <c r="L34" s="150"/>
      <c r="M34" s="149"/>
      <c r="N34" s="151">
        <v>5</v>
      </c>
      <c r="O34" s="152">
        <v>5</v>
      </c>
      <c r="P34" s="152">
        <v>5</v>
      </c>
      <c r="Q34" s="153" t="s">
        <v>35</v>
      </c>
      <c r="R34" s="153" t="s">
        <v>35</v>
      </c>
      <c r="S34" s="154" t="s">
        <v>34</v>
      </c>
      <c r="T34" s="151">
        <v>5</v>
      </c>
      <c r="U34" s="153" t="s">
        <v>35</v>
      </c>
      <c r="V34" s="152">
        <v>5</v>
      </c>
      <c r="W34" s="152">
        <v>5</v>
      </c>
      <c r="X34" s="155">
        <v>5</v>
      </c>
      <c r="Y34" s="151">
        <v>5</v>
      </c>
      <c r="Z34" s="152">
        <v>5</v>
      </c>
      <c r="AA34" s="152">
        <v>5</v>
      </c>
      <c r="AB34" s="153" t="s">
        <v>35</v>
      </c>
      <c r="AC34" s="152">
        <v>5</v>
      </c>
      <c r="AD34" s="152">
        <v>5</v>
      </c>
      <c r="AE34" s="155">
        <v>5</v>
      </c>
      <c r="AF34" s="151">
        <v>5</v>
      </c>
      <c r="AG34" s="155">
        <v>5</v>
      </c>
      <c r="AH34" s="151">
        <v>5</v>
      </c>
      <c r="AI34" s="152">
        <v>5</v>
      </c>
      <c r="AJ34" s="152">
        <v>5</v>
      </c>
      <c r="AK34" s="153" t="s">
        <v>35</v>
      </c>
      <c r="AL34" s="153" t="s">
        <v>35</v>
      </c>
      <c r="AM34" s="153" t="s">
        <v>35</v>
      </c>
      <c r="AN34" s="152">
        <v>5</v>
      </c>
      <c r="AO34" s="154" t="s">
        <v>35</v>
      </c>
      <c r="AP34" s="79"/>
      <c r="AQ34" s="104"/>
      <c r="AR34" s="315" t="s">
        <v>53</v>
      </c>
      <c r="AS34" s="163" t="e">
        <f t="shared" si="83"/>
        <v>#DIV/0!</v>
      </c>
      <c r="AT34" s="163" t="e">
        <f t="shared" si="83"/>
        <v>#DIV/0!</v>
      </c>
      <c r="AU34" s="163" t="e">
        <f t="shared" si="83"/>
        <v>#DIV/0!</v>
      </c>
      <c r="AV34" s="163" t="e">
        <f t="shared" si="83"/>
        <v>#DIV/0!</v>
      </c>
      <c r="AW34" s="163" t="e">
        <f t="shared" si="83"/>
        <v>#DIV/0!</v>
      </c>
      <c r="AX34" s="164" t="e">
        <f t="shared" si="83"/>
        <v>#DIV/0!</v>
      </c>
      <c r="AY34" s="165" t="e">
        <f t="shared" si="83"/>
        <v>#DIV/0!</v>
      </c>
      <c r="AZ34" s="163" t="e">
        <f t="shared" si="83"/>
        <v>#DIV/0!</v>
      </c>
      <c r="BA34" s="163" t="e">
        <f t="shared" si="83"/>
        <v>#DIV/0!</v>
      </c>
      <c r="BB34" s="163" t="e">
        <f t="shared" si="83"/>
        <v>#DIV/0!</v>
      </c>
      <c r="BC34" s="164" t="e">
        <f t="shared" si="84"/>
        <v>#DIV/0!</v>
      </c>
      <c r="BD34" s="165" t="e">
        <f t="shared" si="84"/>
        <v>#DIV/0!</v>
      </c>
      <c r="BE34" s="163" t="e">
        <f t="shared" si="84"/>
        <v>#DIV/0!</v>
      </c>
      <c r="BF34" s="163" t="e">
        <f t="shared" si="84"/>
        <v>#DIV/0!</v>
      </c>
      <c r="BG34" s="163" t="e">
        <f t="shared" si="84"/>
        <v>#DIV/0!</v>
      </c>
      <c r="BH34" s="163" t="e">
        <f t="shared" si="84"/>
        <v>#DIV/0!</v>
      </c>
      <c r="BI34" s="163" t="e">
        <f t="shared" si="84"/>
        <v>#DIV/0!</v>
      </c>
      <c r="BJ34" s="164" t="e">
        <f t="shared" si="84"/>
        <v>#DIV/0!</v>
      </c>
      <c r="BK34" s="165" t="e">
        <f t="shared" si="84"/>
        <v>#DIV/0!</v>
      </c>
      <c r="BL34" s="163" t="e">
        <f t="shared" si="84"/>
        <v>#DIV/0!</v>
      </c>
      <c r="BM34" s="165" t="e">
        <f t="shared" si="85"/>
        <v>#DIV/0!</v>
      </c>
      <c r="BN34" s="163" t="e">
        <f t="shared" si="85"/>
        <v>#DIV/0!</v>
      </c>
      <c r="BO34" s="163" t="e">
        <f t="shared" si="85"/>
        <v>#DIV/0!</v>
      </c>
      <c r="BP34" s="163" t="e">
        <f t="shared" si="85"/>
        <v>#DIV/0!</v>
      </c>
      <c r="BQ34" s="163" t="e">
        <f t="shared" si="85"/>
        <v>#DIV/0!</v>
      </c>
      <c r="BR34" s="163" t="e">
        <f t="shared" si="85"/>
        <v>#DIV/0!</v>
      </c>
      <c r="BS34" s="163" t="e">
        <f t="shared" si="85"/>
        <v>#DIV/0!</v>
      </c>
      <c r="BT34" s="164" t="e">
        <f t="shared" si="85"/>
        <v>#DIV/0!</v>
      </c>
      <c r="BU34" s="165" t="e">
        <f t="shared" si="11"/>
        <v>#DIV/0!</v>
      </c>
      <c r="BV34" s="163" t="e">
        <f t="shared" si="12"/>
        <v>#DIV/0!</v>
      </c>
      <c r="BW34" s="163" t="e">
        <f t="shared" si="13"/>
        <v>#DIV/0!</v>
      </c>
      <c r="BX34" s="163" t="e">
        <f t="shared" si="14"/>
        <v>#DIV/0!</v>
      </c>
      <c r="BY34" s="163" t="e">
        <f t="shared" si="15"/>
        <v>#DIV/0!</v>
      </c>
      <c r="BZ34" s="163" t="e">
        <f t="shared" si="16"/>
        <v>#DIV/0!</v>
      </c>
      <c r="CA34" s="168">
        <f t="shared" si="41"/>
        <v>0</v>
      </c>
      <c r="CB34" s="79"/>
      <c r="CC34" s="197" t="e">
        <f t="shared" si="86"/>
        <v>#DIV/0!</v>
      </c>
      <c r="CD34" s="198" t="e">
        <f t="shared" si="86"/>
        <v>#DIV/0!</v>
      </c>
      <c r="CE34" s="198" t="e">
        <f t="shared" si="86"/>
        <v>#DIV/0!</v>
      </c>
      <c r="CF34" s="198" t="e">
        <f t="shared" si="86"/>
        <v>#DIV/0!</v>
      </c>
      <c r="CG34" s="198" t="e">
        <f t="shared" si="86"/>
        <v>#DIV/0!</v>
      </c>
      <c r="CH34" s="198" t="e">
        <f t="shared" si="86"/>
        <v>#DIV/0!</v>
      </c>
      <c r="CI34" s="199" t="e">
        <f t="shared" si="86"/>
        <v>#DIV/0!</v>
      </c>
      <c r="CJ34" s="198" t="e">
        <f t="shared" si="86"/>
        <v>#DIV/0!</v>
      </c>
      <c r="CK34" s="198" t="e">
        <f t="shared" si="86"/>
        <v>#DIV/0!</v>
      </c>
      <c r="CL34" s="198" t="e">
        <f t="shared" si="86"/>
        <v>#DIV/0!</v>
      </c>
      <c r="CM34" s="200" t="e">
        <f t="shared" si="87"/>
        <v>#DIV/0!</v>
      </c>
      <c r="CN34" s="198" t="e">
        <f t="shared" si="87"/>
        <v>#DIV/0!</v>
      </c>
      <c r="CO34" s="198" t="e">
        <f t="shared" si="87"/>
        <v>#DIV/0!</v>
      </c>
      <c r="CP34" s="198" t="e">
        <f t="shared" si="87"/>
        <v>#DIV/0!</v>
      </c>
      <c r="CQ34" s="198" t="e">
        <f t="shared" si="87"/>
        <v>#DIV/0!</v>
      </c>
      <c r="CR34" s="198" t="e">
        <f t="shared" si="87"/>
        <v>#DIV/0!</v>
      </c>
      <c r="CS34" s="198" t="e">
        <f t="shared" si="87"/>
        <v>#DIV/0!</v>
      </c>
      <c r="CT34" s="198" t="e">
        <f t="shared" si="87"/>
        <v>#DIV/0!</v>
      </c>
      <c r="CU34" s="199" t="e">
        <f t="shared" si="87"/>
        <v>#DIV/0!</v>
      </c>
      <c r="CV34" s="200" t="e">
        <f t="shared" si="87"/>
        <v>#DIV/0!</v>
      </c>
      <c r="CW34" s="198" t="e">
        <f t="shared" si="88"/>
        <v>#DIV/0!</v>
      </c>
      <c r="CX34" s="198" t="e">
        <f t="shared" si="88"/>
        <v>#DIV/0!</v>
      </c>
      <c r="CY34" s="198" t="e">
        <f t="shared" si="88"/>
        <v>#DIV/0!</v>
      </c>
      <c r="CZ34" s="198" t="e">
        <f t="shared" si="90"/>
        <v>#DIV/0!</v>
      </c>
      <c r="DA34" s="198" t="e">
        <f t="shared" si="90"/>
        <v>#DIV/0!</v>
      </c>
      <c r="DB34" s="198" t="e">
        <f t="shared" si="90"/>
        <v>#DIV/0!</v>
      </c>
      <c r="DC34" s="198" t="e">
        <f>+AVERAGEIFS(AN$7:AN$112,$K$7:$K$112,$AR34,$M$7:$M$112,"M")</f>
        <v>#DIV/0!</v>
      </c>
      <c r="DD34" s="201" t="e">
        <f>+AVERAGEIFS(AO$7:AO$112,$K$7:$K$112,$AR34,$M$7:$M$112,"M")</f>
        <v>#DIV/0!</v>
      </c>
      <c r="DE34" s="197" t="e">
        <f t="shared" si="17"/>
        <v>#DIV/0!</v>
      </c>
      <c r="DF34" s="198" t="e">
        <f t="shared" si="18"/>
        <v>#DIV/0!</v>
      </c>
      <c r="DG34" s="198" t="e">
        <f t="shared" si="19"/>
        <v>#DIV/0!</v>
      </c>
      <c r="DH34" s="198" t="e">
        <f t="shared" si="20"/>
        <v>#DIV/0!</v>
      </c>
      <c r="DI34" s="201" t="e">
        <f t="shared" si="21"/>
        <v>#DIV/0!</v>
      </c>
      <c r="DJ34" s="202" t="e">
        <f t="shared" si="22"/>
        <v>#DIV/0!</v>
      </c>
      <c r="DK34" s="203">
        <f t="shared" si="6"/>
        <v>0</v>
      </c>
      <c r="DL34" s="107"/>
      <c r="DM34" s="197"/>
      <c r="DN34" s="198"/>
      <c r="DO34" s="198"/>
      <c r="DP34" s="198"/>
      <c r="DQ34" s="198"/>
      <c r="DR34" s="198"/>
      <c r="DS34" s="199"/>
      <c r="DT34" s="198"/>
      <c r="DU34" s="198"/>
      <c r="DV34" s="198"/>
      <c r="DW34" s="200"/>
      <c r="DX34" s="198"/>
      <c r="DY34" s="198"/>
      <c r="DZ34" s="198"/>
      <c r="EA34" s="198"/>
      <c r="EB34" s="198"/>
      <c r="EC34" s="198"/>
      <c r="ED34" s="198"/>
      <c r="EE34" s="199"/>
      <c r="EF34" s="200"/>
      <c r="EG34" s="198"/>
      <c r="EH34" s="198"/>
      <c r="EI34" s="198"/>
      <c r="EJ34" s="198"/>
      <c r="EK34" s="198"/>
      <c r="EL34" s="198"/>
      <c r="EM34" s="198"/>
      <c r="EN34" s="201"/>
      <c r="EO34" s="197"/>
      <c r="EP34" s="198"/>
      <c r="EQ34" s="198"/>
      <c r="ER34" s="198"/>
      <c r="ES34" s="201"/>
      <c r="ET34" s="202"/>
      <c r="EU34" s="203">
        <f t="shared" si="10"/>
        <v>0</v>
      </c>
      <c r="EV34" s="78"/>
      <c r="EW34" s="213" t="e">
        <f t="shared" si="29"/>
        <v>#DIV/0!</v>
      </c>
      <c r="EX34" s="214"/>
      <c r="EY34" s="215" t="e">
        <f t="shared" si="31"/>
        <v>#DIV/0!</v>
      </c>
      <c r="EZ34" s="215"/>
      <c r="FA34" s="216" t="e">
        <f t="shared" si="33"/>
        <v>#DIV/0!</v>
      </c>
      <c r="FB34" s="215"/>
      <c r="FC34" s="216" t="e">
        <f t="shared" si="35"/>
        <v>#DIV/0!</v>
      </c>
      <c r="FD34" s="217"/>
      <c r="FE34" s="215" t="e">
        <f t="shared" si="37"/>
        <v>#DIV/0!</v>
      </c>
      <c r="FF34" s="217"/>
      <c r="FG34" s="215" t="e">
        <f t="shared" si="39"/>
        <v>#DIV/0!</v>
      </c>
      <c r="FH34" s="218"/>
      <c r="FI34" s="27"/>
    </row>
    <row r="35" spans="2:165" s="1" customFormat="1" ht="30" customHeight="1">
      <c r="B35" s="147">
        <v>33</v>
      </c>
      <c r="C35" s="358">
        <v>44105</v>
      </c>
      <c r="D35" s="360" t="s">
        <v>263</v>
      </c>
      <c r="E35" s="358"/>
      <c r="F35" s="148" t="s">
        <v>142</v>
      </c>
      <c r="G35" s="148" t="s">
        <v>34</v>
      </c>
      <c r="H35" s="158" t="s">
        <v>16</v>
      </c>
      <c r="I35" s="135" t="s">
        <v>109</v>
      </c>
      <c r="J35" s="119" t="s">
        <v>151</v>
      </c>
      <c r="K35" s="149"/>
      <c r="L35" s="150"/>
      <c r="M35" s="149"/>
      <c r="N35" s="151">
        <v>4</v>
      </c>
      <c r="O35" s="152">
        <v>3</v>
      </c>
      <c r="P35" s="152">
        <v>3</v>
      </c>
      <c r="Q35" s="153" t="s">
        <v>34</v>
      </c>
      <c r="R35" s="153" t="s">
        <v>34</v>
      </c>
      <c r="S35" s="154" t="s">
        <v>34</v>
      </c>
      <c r="T35" s="151">
        <v>4</v>
      </c>
      <c r="U35" s="153" t="s">
        <v>34</v>
      </c>
      <c r="V35" s="152">
        <v>4</v>
      </c>
      <c r="W35" s="152">
        <v>4</v>
      </c>
      <c r="X35" s="155">
        <v>5</v>
      </c>
      <c r="Y35" s="151">
        <v>4</v>
      </c>
      <c r="Z35" s="152">
        <v>5</v>
      </c>
      <c r="AA35" s="152">
        <v>5</v>
      </c>
      <c r="AB35" s="153" t="s">
        <v>34</v>
      </c>
      <c r="AC35" s="152">
        <v>5</v>
      </c>
      <c r="AD35" s="152">
        <v>5</v>
      </c>
      <c r="AE35" s="155"/>
      <c r="AF35" s="151">
        <v>4</v>
      </c>
      <c r="AG35" s="155"/>
      <c r="AH35" s="151">
        <v>5</v>
      </c>
      <c r="AI35" s="152">
        <v>5</v>
      </c>
      <c r="AJ35" s="152">
        <v>3</v>
      </c>
      <c r="AK35" s="153" t="s">
        <v>35</v>
      </c>
      <c r="AL35" s="153" t="s">
        <v>34</v>
      </c>
      <c r="AM35" s="153" t="s">
        <v>35</v>
      </c>
      <c r="AN35" s="152">
        <v>4</v>
      </c>
      <c r="AO35" s="154" t="s">
        <v>201</v>
      </c>
      <c r="AP35" s="79"/>
      <c r="AQ35" s="104"/>
      <c r="AR35" s="315" t="s">
        <v>61</v>
      </c>
      <c r="AS35" s="163" t="e">
        <f t="shared" si="83"/>
        <v>#DIV/0!</v>
      </c>
      <c r="AT35" s="163" t="e">
        <f t="shared" si="83"/>
        <v>#DIV/0!</v>
      </c>
      <c r="AU35" s="163" t="e">
        <f t="shared" si="83"/>
        <v>#DIV/0!</v>
      </c>
      <c r="AV35" s="163" t="e">
        <f t="shared" si="83"/>
        <v>#DIV/0!</v>
      </c>
      <c r="AW35" s="163" t="e">
        <f t="shared" si="83"/>
        <v>#DIV/0!</v>
      </c>
      <c r="AX35" s="164" t="e">
        <f t="shared" si="83"/>
        <v>#DIV/0!</v>
      </c>
      <c r="AY35" s="165" t="e">
        <f t="shared" si="83"/>
        <v>#DIV/0!</v>
      </c>
      <c r="AZ35" s="163" t="e">
        <f t="shared" si="83"/>
        <v>#DIV/0!</v>
      </c>
      <c r="BA35" s="163" t="e">
        <f t="shared" si="83"/>
        <v>#DIV/0!</v>
      </c>
      <c r="BB35" s="163" t="e">
        <f t="shared" si="83"/>
        <v>#DIV/0!</v>
      </c>
      <c r="BC35" s="164" t="e">
        <f t="shared" si="84"/>
        <v>#DIV/0!</v>
      </c>
      <c r="BD35" s="165" t="e">
        <f t="shared" si="84"/>
        <v>#DIV/0!</v>
      </c>
      <c r="BE35" s="163" t="e">
        <f t="shared" si="84"/>
        <v>#DIV/0!</v>
      </c>
      <c r="BF35" s="163" t="e">
        <f t="shared" si="84"/>
        <v>#DIV/0!</v>
      </c>
      <c r="BG35" s="163" t="e">
        <f t="shared" si="84"/>
        <v>#DIV/0!</v>
      </c>
      <c r="BH35" s="163" t="e">
        <f t="shared" si="84"/>
        <v>#DIV/0!</v>
      </c>
      <c r="BI35" s="163" t="e">
        <f t="shared" si="84"/>
        <v>#DIV/0!</v>
      </c>
      <c r="BJ35" s="164" t="e">
        <f t="shared" si="84"/>
        <v>#DIV/0!</v>
      </c>
      <c r="BK35" s="165" t="e">
        <f t="shared" si="84"/>
        <v>#DIV/0!</v>
      </c>
      <c r="BL35" s="163" t="e">
        <f t="shared" si="84"/>
        <v>#DIV/0!</v>
      </c>
      <c r="BM35" s="165" t="e">
        <f t="shared" si="85"/>
        <v>#DIV/0!</v>
      </c>
      <c r="BN35" s="163" t="e">
        <f t="shared" si="85"/>
        <v>#DIV/0!</v>
      </c>
      <c r="BO35" s="163" t="e">
        <f t="shared" si="85"/>
        <v>#DIV/0!</v>
      </c>
      <c r="BP35" s="163" t="e">
        <f t="shared" si="85"/>
        <v>#DIV/0!</v>
      </c>
      <c r="BQ35" s="163" t="e">
        <f t="shared" si="85"/>
        <v>#DIV/0!</v>
      </c>
      <c r="BR35" s="163" t="e">
        <f t="shared" si="85"/>
        <v>#DIV/0!</v>
      </c>
      <c r="BS35" s="163" t="e">
        <f t="shared" si="85"/>
        <v>#DIV/0!</v>
      </c>
      <c r="BT35" s="164" t="e">
        <f t="shared" si="85"/>
        <v>#DIV/0!</v>
      </c>
      <c r="BU35" s="165" t="e">
        <f t="shared" si="11"/>
        <v>#DIV/0!</v>
      </c>
      <c r="BV35" s="163" t="e">
        <f t="shared" si="12"/>
        <v>#DIV/0!</v>
      </c>
      <c r="BW35" s="163" t="e">
        <f t="shared" si="13"/>
        <v>#DIV/0!</v>
      </c>
      <c r="BX35" s="163" t="e">
        <f t="shared" si="14"/>
        <v>#DIV/0!</v>
      </c>
      <c r="BY35" s="163" t="e">
        <f t="shared" si="15"/>
        <v>#DIV/0!</v>
      </c>
      <c r="BZ35" s="163" t="e">
        <f t="shared" si="16"/>
        <v>#DIV/0!</v>
      </c>
      <c r="CA35" s="168">
        <f t="shared" si="41"/>
        <v>0</v>
      </c>
      <c r="CB35" s="79"/>
      <c r="CC35" s="197" t="e">
        <f t="shared" si="86"/>
        <v>#DIV/0!</v>
      </c>
      <c r="CD35" s="198" t="e">
        <f t="shared" si="86"/>
        <v>#DIV/0!</v>
      </c>
      <c r="CE35" s="198" t="e">
        <f t="shared" si="86"/>
        <v>#DIV/0!</v>
      </c>
      <c r="CF35" s="198" t="e">
        <f t="shared" si="86"/>
        <v>#DIV/0!</v>
      </c>
      <c r="CG35" s="198" t="e">
        <f t="shared" si="86"/>
        <v>#DIV/0!</v>
      </c>
      <c r="CH35" s="198" t="e">
        <f t="shared" si="86"/>
        <v>#DIV/0!</v>
      </c>
      <c r="CI35" s="199" t="e">
        <f t="shared" si="86"/>
        <v>#DIV/0!</v>
      </c>
      <c r="CJ35" s="198" t="e">
        <f t="shared" si="86"/>
        <v>#DIV/0!</v>
      </c>
      <c r="CK35" s="198" t="e">
        <f t="shared" si="86"/>
        <v>#DIV/0!</v>
      </c>
      <c r="CL35" s="198" t="e">
        <f t="shared" si="86"/>
        <v>#DIV/0!</v>
      </c>
      <c r="CM35" s="200" t="e">
        <f t="shared" si="87"/>
        <v>#DIV/0!</v>
      </c>
      <c r="CN35" s="198" t="e">
        <f t="shared" si="87"/>
        <v>#DIV/0!</v>
      </c>
      <c r="CO35" s="198" t="e">
        <f t="shared" si="87"/>
        <v>#DIV/0!</v>
      </c>
      <c r="CP35" s="198" t="e">
        <f t="shared" si="87"/>
        <v>#DIV/0!</v>
      </c>
      <c r="CQ35" s="198" t="e">
        <f t="shared" si="87"/>
        <v>#DIV/0!</v>
      </c>
      <c r="CR35" s="198" t="e">
        <f t="shared" si="87"/>
        <v>#DIV/0!</v>
      </c>
      <c r="CS35" s="198" t="e">
        <f t="shared" si="87"/>
        <v>#DIV/0!</v>
      </c>
      <c r="CT35" s="198" t="e">
        <f t="shared" si="87"/>
        <v>#DIV/0!</v>
      </c>
      <c r="CU35" s="199" t="e">
        <f t="shared" si="87"/>
        <v>#DIV/0!</v>
      </c>
      <c r="CV35" s="200" t="e">
        <f t="shared" si="87"/>
        <v>#DIV/0!</v>
      </c>
      <c r="CW35" s="198" t="e">
        <f t="shared" si="88"/>
        <v>#DIV/0!</v>
      </c>
      <c r="CX35" s="198" t="e">
        <f t="shared" si="88"/>
        <v>#DIV/0!</v>
      </c>
      <c r="CY35" s="198" t="e">
        <f t="shared" si="88"/>
        <v>#DIV/0!</v>
      </c>
      <c r="CZ35" s="198" t="e">
        <f t="shared" si="90"/>
        <v>#DIV/0!</v>
      </c>
      <c r="DA35" s="198" t="e">
        <f t="shared" si="90"/>
        <v>#DIV/0!</v>
      </c>
      <c r="DB35" s="198" t="e">
        <f t="shared" si="90"/>
        <v>#DIV/0!</v>
      </c>
      <c r="DC35" s="198" t="e">
        <f>+AVERAGEIFS(AN$7:AN$112,$K$7:$K$112,$AR35,$M$7:$M$112,"M")</f>
        <v>#DIV/0!</v>
      </c>
      <c r="DD35" s="201" t="e">
        <f>+AVERAGEIFS(AO$7:AO$112,$K$7:$K$112,$AR35,$M$7:$M$112,"M")</f>
        <v>#DIV/0!</v>
      </c>
      <c r="DE35" s="197" t="e">
        <f t="shared" si="17"/>
        <v>#DIV/0!</v>
      </c>
      <c r="DF35" s="198" t="e">
        <f t="shared" si="18"/>
        <v>#DIV/0!</v>
      </c>
      <c r="DG35" s="198" t="e">
        <f t="shared" si="19"/>
        <v>#DIV/0!</v>
      </c>
      <c r="DH35" s="198" t="e">
        <f t="shared" si="20"/>
        <v>#DIV/0!</v>
      </c>
      <c r="DI35" s="201" t="e">
        <f t="shared" si="21"/>
        <v>#DIV/0!</v>
      </c>
      <c r="DJ35" s="202" t="e">
        <f t="shared" si="22"/>
        <v>#DIV/0!</v>
      </c>
      <c r="DK35" s="203">
        <f t="shared" si="6"/>
        <v>0</v>
      </c>
      <c r="DL35" s="107"/>
      <c r="DM35" s="197" t="e">
        <f t="shared" ref="DM35:EN35" si="91">+AVERAGEIFS(N$7:N$112,$K$7:$K$112,$AR35,$M$7:$M$112,"H")</f>
        <v>#DIV/0!</v>
      </c>
      <c r="DN35" s="198" t="e">
        <f t="shared" si="91"/>
        <v>#DIV/0!</v>
      </c>
      <c r="DO35" s="198" t="e">
        <f t="shared" si="91"/>
        <v>#DIV/0!</v>
      </c>
      <c r="DP35" s="198" t="e">
        <f t="shared" si="91"/>
        <v>#DIV/0!</v>
      </c>
      <c r="DQ35" s="198" t="e">
        <f t="shared" si="91"/>
        <v>#DIV/0!</v>
      </c>
      <c r="DR35" s="198" t="e">
        <f t="shared" si="91"/>
        <v>#DIV/0!</v>
      </c>
      <c r="DS35" s="199" t="e">
        <f t="shared" si="91"/>
        <v>#DIV/0!</v>
      </c>
      <c r="DT35" s="198" t="e">
        <f t="shared" si="91"/>
        <v>#DIV/0!</v>
      </c>
      <c r="DU35" s="198" t="e">
        <f t="shared" si="91"/>
        <v>#DIV/0!</v>
      </c>
      <c r="DV35" s="198" t="e">
        <f t="shared" si="91"/>
        <v>#DIV/0!</v>
      </c>
      <c r="DW35" s="200" t="e">
        <f t="shared" si="91"/>
        <v>#DIV/0!</v>
      </c>
      <c r="DX35" s="198" t="e">
        <f t="shared" si="91"/>
        <v>#DIV/0!</v>
      </c>
      <c r="DY35" s="198" t="e">
        <f t="shared" si="91"/>
        <v>#DIV/0!</v>
      </c>
      <c r="DZ35" s="198" t="e">
        <f t="shared" si="91"/>
        <v>#DIV/0!</v>
      </c>
      <c r="EA35" s="198" t="e">
        <f t="shared" si="91"/>
        <v>#DIV/0!</v>
      </c>
      <c r="EB35" s="198" t="e">
        <f t="shared" si="91"/>
        <v>#DIV/0!</v>
      </c>
      <c r="EC35" s="198" t="e">
        <f t="shared" si="91"/>
        <v>#DIV/0!</v>
      </c>
      <c r="ED35" s="198" t="e">
        <f t="shared" si="91"/>
        <v>#DIV/0!</v>
      </c>
      <c r="EE35" s="199" t="e">
        <f t="shared" si="91"/>
        <v>#DIV/0!</v>
      </c>
      <c r="EF35" s="200" t="e">
        <f t="shared" si="91"/>
        <v>#DIV/0!</v>
      </c>
      <c r="EG35" s="198" t="e">
        <f t="shared" si="91"/>
        <v>#DIV/0!</v>
      </c>
      <c r="EH35" s="198" t="e">
        <f t="shared" si="91"/>
        <v>#DIV/0!</v>
      </c>
      <c r="EI35" s="198" t="e">
        <f t="shared" si="91"/>
        <v>#DIV/0!</v>
      </c>
      <c r="EJ35" s="198" t="e">
        <f t="shared" si="91"/>
        <v>#DIV/0!</v>
      </c>
      <c r="EK35" s="198" t="e">
        <f t="shared" si="91"/>
        <v>#DIV/0!</v>
      </c>
      <c r="EL35" s="198" t="e">
        <f t="shared" si="91"/>
        <v>#DIV/0!</v>
      </c>
      <c r="EM35" s="198" t="e">
        <f t="shared" si="91"/>
        <v>#DIV/0!</v>
      </c>
      <c r="EN35" s="201" t="e">
        <f t="shared" si="91"/>
        <v>#DIV/0!</v>
      </c>
      <c r="EO35" s="197" t="e">
        <f t="shared" si="23"/>
        <v>#DIV/0!</v>
      </c>
      <c r="EP35" s="198" t="e">
        <f t="shared" si="24"/>
        <v>#DIV/0!</v>
      </c>
      <c r="EQ35" s="198" t="e">
        <f t="shared" si="25"/>
        <v>#DIV/0!</v>
      </c>
      <c r="ER35" s="198" t="e">
        <f t="shared" si="26"/>
        <v>#DIV/0!</v>
      </c>
      <c r="ES35" s="201" t="e">
        <f t="shared" si="27"/>
        <v>#DIV/0!</v>
      </c>
      <c r="ET35" s="202" t="e">
        <f t="shared" si="28"/>
        <v>#DIV/0!</v>
      </c>
      <c r="EU35" s="203">
        <f t="shared" si="10"/>
        <v>0</v>
      </c>
      <c r="EV35" s="78"/>
      <c r="EW35" s="213" t="e">
        <f t="shared" si="29"/>
        <v>#DIV/0!</v>
      </c>
      <c r="EX35" s="214" t="e">
        <f t="shared" si="30"/>
        <v>#DIV/0!</v>
      </c>
      <c r="EY35" s="215" t="e">
        <f t="shared" si="31"/>
        <v>#DIV/0!</v>
      </c>
      <c r="EZ35" s="215" t="e">
        <f t="shared" si="32"/>
        <v>#DIV/0!</v>
      </c>
      <c r="FA35" s="216" t="e">
        <f t="shared" si="33"/>
        <v>#DIV/0!</v>
      </c>
      <c r="FB35" s="215" t="e">
        <f t="shared" si="34"/>
        <v>#DIV/0!</v>
      </c>
      <c r="FC35" s="216" t="e">
        <f t="shared" si="35"/>
        <v>#DIV/0!</v>
      </c>
      <c r="FD35" s="217" t="e">
        <f t="shared" si="36"/>
        <v>#DIV/0!</v>
      </c>
      <c r="FE35" s="215" t="e">
        <f t="shared" si="37"/>
        <v>#DIV/0!</v>
      </c>
      <c r="FF35" s="217" t="e">
        <f t="shared" si="38"/>
        <v>#DIV/0!</v>
      </c>
      <c r="FG35" s="215" t="e">
        <f t="shared" si="39"/>
        <v>#DIV/0!</v>
      </c>
      <c r="FH35" s="218" t="e">
        <f t="shared" si="40"/>
        <v>#DIV/0!</v>
      </c>
      <c r="FI35" s="27"/>
    </row>
    <row r="36" spans="2:165" s="1" customFormat="1" ht="30" customHeight="1">
      <c r="B36" s="147">
        <v>34</v>
      </c>
      <c r="C36" s="358">
        <v>44105</v>
      </c>
      <c r="D36" s="360" t="s">
        <v>263</v>
      </c>
      <c r="E36" s="358"/>
      <c r="F36" s="148" t="s">
        <v>142</v>
      </c>
      <c r="G36" s="148" t="s">
        <v>35</v>
      </c>
      <c r="H36" s="158" t="s">
        <v>16</v>
      </c>
      <c r="I36" s="135" t="s">
        <v>109</v>
      </c>
      <c r="J36" s="119" t="s">
        <v>152</v>
      </c>
      <c r="K36" s="149"/>
      <c r="L36" s="150"/>
      <c r="M36" s="149"/>
      <c r="N36" s="151">
        <v>5</v>
      </c>
      <c r="O36" s="152">
        <v>3</v>
      </c>
      <c r="P36" s="152">
        <v>5</v>
      </c>
      <c r="Q36" s="153" t="s">
        <v>35</v>
      </c>
      <c r="R36" s="153" t="s">
        <v>35</v>
      </c>
      <c r="S36" s="154" t="s">
        <v>35</v>
      </c>
      <c r="T36" s="151">
        <v>5</v>
      </c>
      <c r="U36" s="153" t="s">
        <v>35</v>
      </c>
      <c r="V36" s="152">
        <v>5</v>
      </c>
      <c r="W36" s="152">
        <v>5</v>
      </c>
      <c r="X36" s="155">
        <v>5</v>
      </c>
      <c r="Y36" s="151">
        <v>5</v>
      </c>
      <c r="Z36" s="152">
        <v>5</v>
      </c>
      <c r="AA36" s="152">
        <v>5</v>
      </c>
      <c r="AB36" s="153" t="s">
        <v>35</v>
      </c>
      <c r="AC36" s="152">
        <v>5</v>
      </c>
      <c r="AD36" s="152">
        <v>5</v>
      </c>
      <c r="AE36" s="155">
        <v>4</v>
      </c>
      <c r="AF36" s="151">
        <v>5</v>
      </c>
      <c r="AG36" s="155">
        <v>5</v>
      </c>
      <c r="AH36" s="151">
        <v>5</v>
      </c>
      <c r="AI36" s="152">
        <v>5</v>
      </c>
      <c r="AJ36" s="152">
        <v>4</v>
      </c>
      <c r="AK36" s="153" t="s">
        <v>35</v>
      </c>
      <c r="AL36" s="153" t="s">
        <v>35</v>
      </c>
      <c r="AM36" s="153" t="s">
        <v>35</v>
      </c>
      <c r="AN36" s="152">
        <v>4</v>
      </c>
      <c r="AO36" s="154" t="s">
        <v>35</v>
      </c>
      <c r="AP36" s="79"/>
      <c r="AQ36" s="104"/>
      <c r="AR36" s="315" t="s">
        <v>66</v>
      </c>
      <c r="AS36" s="163"/>
      <c r="AT36" s="163"/>
      <c r="AU36" s="163"/>
      <c r="AV36" s="163"/>
      <c r="AW36" s="163"/>
      <c r="AX36" s="164"/>
      <c r="AY36" s="165"/>
      <c r="AZ36" s="163"/>
      <c r="BA36" s="163"/>
      <c r="BB36" s="163"/>
      <c r="BC36" s="164"/>
      <c r="BD36" s="165"/>
      <c r="BE36" s="163"/>
      <c r="BF36" s="163"/>
      <c r="BG36" s="163"/>
      <c r="BH36" s="163"/>
      <c r="BI36" s="163"/>
      <c r="BJ36" s="164"/>
      <c r="BK36" s="165"/>
      <c r="BL36" s="163"/>
      <c r="BM36" s="165"/>
      <c r="BN36" s="163"/>
      <c r="BO36" s="163"/>
      <c r="BP36" s="163"/>
      <c r="BQ36" s="163"/>
      <c r="BR36" s="163"/>
      <c r="BS36" s="163"/>
      <c r="BT36" s="164"/>
      <c r="BU36" s="165"/>
      <c r="BV36" s="163"/>
      <c r="BW36" s="163"/>
      <c r="BX36" s="163"/>
      <c r="BY36" s="163"/>
      <c r="BZ36" s="163"/>
      <c r="CA36" s="168">
        <f t="shared" si="41"/>
        <v>0</v>
      </c>
      <c r="CB36" s="79"/>
      <c r="CC36" s="197"/>
      <c r="CD36" s="198"/>
      <c r="CE36" s="198"/>
      <c r="CF36" s="198"/>
      <c r="CG36" s="198"/>
      <c r="CH36" s="198"/>
      <c r="CI36" s="199"/>
      <c r="CJ36" s="198"/>
      <c r="CK36" s="198"/>
      <c r="CL36" s="198"/>
      <c r="CM36" s="200"/>
      <c r="CN36" s="198"/>
      <c r="CO36" s="198"/>
      <c r="CP36" s="198"/>
      <c r="CQ36" s="198"/>
      <c r="CR36" s="198"/>
      <c r="CS36" s="198"/>
      <c r="CT36" s="198"/>
      <c r="CU36" s="199"/>
      <c r="CV36" s="200"/>
      <c r="CW36" s="198"/>
      <c r="CX36" s="198"/>
      <c r="CY36" s="198"/>
      <c r="CZ36" s="198"/>
      <c r="DA36" s="198"/>
      <c r="DB36" s="198"/>
      <c r="DC36" s="198"/>
      <c r="DD36" s="201"/>
      <c r="DE36" s="197"/>
      <c r="DF36" s="198"/>
      <c r="DG36" s="198"/>
      <c r="DH36" s="198"/>
      <c r="DI36" s="201"/>
      <c r="DJ36" s="202"/>
      <c r="DK36" s="203">
        <f t="shared" si="6"/>
        <v>0</v>
      </c>
      <c r="DL36" s="107"/>
      <c r="DM36" s="197"/>
      <c r="DN36" s="198"/>
      <c r="DO36" s="198"/>
      <c r="DP36" s="198"/>
      <c r="DQ36" s="198"/>
      <c r="DR36" s="198"/>
      <c r="DS36" s="199"/>
      <c r="DT36" s="198"/>
      <c r="DU36" s="198"/>
      <c r="DV36" s="198"/>
      <c r="DW36" s="200"/>
      <c r="DX36" s="198"/>
      <c r="DY36" s="198"/>
      <c r="DZ36" s="198"/>
      <c r="EA36" s="198"/>
      <c r="EB36" s="198"/>
      <c r="EC36" s="198"/>
      <c r="ED36" s="198"/>
      <c r="EE36" s="199"/>
      <c r="EF36" s="200"/>
      <c r="EG36" s="198"/>
      <c r="EH36" s="198"/>
      <c r="EI36" s="198"/>
      <c r="EJ36" s="198"/>
      <c r="EK36" s="198"/>
      <c r="EL36" s="198"/>
      <c r="EM36" s="198"/>
      <c r="EN36" s="201"/>
      <c r="EO36" s="197"/>
      <c r="EP36" s="198"/>
      <c r="EQ36" s="198"/>
      <c r="ER36" s="198"/>
      <c r="ES36" s="201"/>
      <c r="ET36" s="202"/>
      <c r="EU36" s="203">
        <f t="shared" si="10"/>
        <v>0</v>
      </c>
      <c r="EV36" s="78"/>
      <c r="EW36" s="213"/>
      <c r="EX36" s="214"/>
      <c r="EY36" s="215"/>
      <c r="EZ36" s="215"/>
      <c r="FA36" s="216"/>
      <c r="FB36" s="215"/>
      <c r="FC36" s="216"/>
      <c r="FD36" s="217"/>
      <c r="FE36" s="215"/>
      <c r="FF36" s="217"/>
      <c r="FG36" s="215"/>
      <c r="FH36" s="218"/>
      <c r="FI36" s="27"/>
    </row>
    <row r="37" spans="2:165" s="1" customFormat="1" ht="30" customHeight="1">
      <c r="B37" s="147">
        <v>35</v>
      </c>
      <c r="C37" s="358">
        <v>44105</v>
      </c>
      <c r="D37" s="360" t="s">
        <v>263</v>
      </c>
      <c r="E37" s="358"/>
      <c r="F37" s="148" t="s">
        <v>142</v>
      </c>
      <c r="G37" s="148" t="s">
        <v>34</v>
      </c>
      <c r="H37" s="158" t="s">
        <v>16</v>
      </c>
      <c r="I37" s="135" t="s">
        <v>109</v>
      </c>
      <c r="J37" s="119" t="s">
        <v>152</v>
      </c>
      <c r="K37" s="149"/>
      <c r="L37" s="150"/>
      <c r="M37" s="149"/>
      <c r="N37" s="151">
        <v>3</v>
      </c>
      <c r="O37" s="152">
        <v>4</v>
      </c>
      <c r="P37" s="152">
        <v>3</v>
      </c>
      <c r="Q37" s="153" t="s">
        <v>35</v>
      </c>
      <c r="R37" s="153" t="s">
        <v>35</v>
      </c>
      <c r="S37" s="154" t="s">
        <v>35</v>
      </c>
      <c r="T37" s="151">
        <v>5</v>
      </c>
      <c r="U37" s="153" t="s">
        <v>34</v>
      </c>
      <c r="V37" s="152">
        <v>3</v>
      </c>
      <c r="W37" s="152">
        <v>3</v>
      </c>
      <c r="X37" s="155">
        <v>3</v>
      </c>
      <c r="Y37" s="151">
        <v>5</v>
      </c>
      <c r="Z37" s="152">
        <v>5</v>
      </c>
      <c r="AA37" s="152">
        <v>5</v>
      </c>
      <c r="AB37" s="153" t="s">
        <v>201</v>
      </c>
      <c r="AC37" s="152">
        <v>4</v>
      </c>
      <c r="AD37" s="152">
        <v>4</v>
      </c>
      <c r="AE37" s="155">
        <v>5</v>
      </c>
      <c r="AF37" s="151">
        <v>5</v>
      </c>
      <c r="AG37" s="155">
        <v>3</v>
      </c>
      <c r="AH37" s="151">
        <v>5</v>
      </c>
      <c r="AI37" s="152">
        <v>4</v>
      </c>
      <c r="AJ37" s="152">
        <v>4</v>
      </c>
      <c r="AK37" s="153" t="s">
        <v>34</v>
      </c>
      <c r="AL37" s="153" t="s">
        <v>34</v>
      </c>
      <c r="AM37" s="153" t="s">
        <v>201</v>
      </c>
      <c r="AN37" s="152">
        <v>4</v>
      </c>
      <c r="AO37" s="154" t="s">
        <v>201</v>
      </c>
      <c r="AP37" s="79"/>
      <c r="AR37" s="315" t="s">
        <v>158</v>
      </c>
      <c r="AS37" s="163" t="e">
        <f t="shared" ref="AS37:BT37" si="92">+AVERAGEIF($K$7:$K$112,$AR37,N$7:N$112)</f>
        <v>#DIV/0!</v>
      </c>
      <c r="AT37" s="163" t="e">
        <f t="shared" si="92"/>
        <v>#DIV/0!</v>
      </c>
      <c r="AU37" s="163" t="e">
        <f t="shared" si="92"/>
        <v>#DIV/0!</v>
      </c>
      <c r="AV37" s="163" t="e">
        <f t="shared" si="92"/>
        <v>#DIV/0!</v>
      </c>
      <c r="AW37" s="163" t="e">
        <f t="shared" si="92"/>
        <v>#DIV/0!</v>
      </c>
      <c r="AX37" s="164" t="e">
        <f t="shared" si="92"/>
        <v>#DIV/0!</v>
      </c>
      <c r="AY37" s="165" t="e">
        <f t="shared" si="92"/>
        <v>#DIV/0!</v>
      </c>
      <c r="AZ37" s="163" t="e">
        <f t="shared" si="92"/>
        <v>#DIV/0!</v>
      </c>
      <c r="BA37" s="163" t="e">
        <f t="shared" si="92"/>
        <v>#DIV/0!</v>
      </c>
      <c r="BB37" s="163" t="e">
        <f t="shared" si="92"/>
        <v>#DIV/0!</v>
      </c>
      <c r="BC37" s="164" t="e">
        <f t="shared" si="92"/>
        <v>#DIV/0!</v>
      </c>
      <c r="BD37" s="165" t="e">
        <f t="shared" si="92"/>
        <v>#DIV/0!</v>
      </c>
      <c r="BE37" s="163" t="e">
        <f t="shared" si="92"/>
        <v>#DIV/0!</v>
      </c>
      <c r="BF37" s="163" t="e">
        <f t="shared" si="92"/>
        <v>#DIV/0!</v>
      </c>
      <c r="BG37" s="163" t="e">
        <f t="shared" si="92"/>
        <v>#DIV/0!</v>
      </c>
      <c r="BH37" s="163" t="e">
        <f t="shared" si="92"/>
        <v>#DIV/0!</v>
      </c>
      <c r="BI37" s="163" t="e">
        <f t="shared" si="92"/>
        <v>#DIV/0!</v>
      </c>
      <c r="BJ37" s="164" t="e">
        <f t="shared" si="92"/>
        <v>#DIV/0!</v>
      </c>
      <c r="BK37" s="165" t="e">
        <f t="shared" si="92"/>
        <v>#DIV/0!</v>
      </c>
      <c r="BL37" s="163" t="e">
        <f t="shared" si="92"/>
        <v>#DIV/0!</v>
      </c>
      <c r="BM37" s="165" t="e">
        <f t="shared" si="92"/>
        <v>#DIV/0!</v>
      </c>
      <c r="BN37" s="163" t="e">
        <f t="shared" si="92"/>
        <v>#DIV/0!</v>
      </c>
      <c r="BO37" s="163" t="e">
        <f t="shared" si="92"/>
        <v>#DIV/0!</v>
      </c>
      <c r="BP37" s="163" t="e">
        <f t="shared" si="92"/>
        <v>#DIV/0!</v>
      </c>
      <c r="BQ37" s="163" t="e">
        <f t="shared" si="92"/>
        <v>#DIV/0!</v>
      </c>
      <c r="BR37" s="163" t="e">
        <f t="shared" si="92"/>
        <v>#DIV/0!</v>
      </c>
      <c r="BS37" s="163" t="e">
        <f t="shared" si="92"/>
        <v>#DIV/0!</v>
      </c>
      <c r="BT37" s="164" t="e">
        <f t="shared" si="92"/>
        <v>#DIV/0!</v>
      </c>
      <c r="BU37" s="165" t="e">
        <f>AVERAGE(AS37:AX37)</f>
        <v>#DIV/0!</v>
      </c>
      <c r="BV37" s="163" t="e">
        <f>AVERAGE(AY37:BC37)</f>
        <v>#DIV/0!</v>
      </c>
      <c r="BW37" s="163" t="e">
        <f>AVERAGE(BD37:BJ37)</f>
        <v>#DIV/0!</v>
      </c>
      <c r="BX37" s="163" t="e">
        <f>AVERAGE(BK37:BL37)</f>
        <v>#DIV/0!</v>
      </c>
      <c r="BY37" s="163" t="e">
        <f>AVERAGE(BM37:BT37)</f>
        <v>#DIV/0!</v>
      </c>
      <c r="BZ37" s="163" t="e">
        <f>AVERAGE(BU37:BY37)</f>
        <v>#DIV/0!</v>
      </c>
      <c r="CA37" s="168">
        <f t="shared" si="41"/>
        <v>0</v>
      </c>
      <c r="CB37" s="79"/>
      <c r="CC37" s="197" t="e">
        <f t="shared" ref="CC37:DD37" si="93">+AVERAGEIFS(N$7:N$112,$K$7:$K$112,$AR37,$M$7:$M$112,"M")</f>
        <v>#DIV/0!</v>
      </c>
      <c r="CD37" s="198" t="e">
        <f t="shared" si="93"/>
        <v>#DIV/0!</v>
      </c>
      <c r="CE37" s="198" t="e">
        <f t="shared" si="93"/>
        <v>#DIV/0!</v>
      </c>
      <c r="CF37" s="198" t="e">
        <f t="shared" si="93"/>
        <v>#DIV/0!</v>
      </c>
      <c r="CG37" s="198" t="e">
        <f t="shared" si="93"/>
        <v>#DIV/0!</v>
      </c>
      <c r="CH37" s="198" t="e">
        <f t="shared" si="93"/>
        <v>#DIV/0!</v>
      </c>
      <c r="CI37" s="199" t="e">
        <f t="shared" si="93"/>
        <v>#DIV/0!</v>
      </c>
      <c r="CJ37" s="198" t="e">
        <f t="shared" si="93"/>
        <v>#DIV/0!</v>
      </c>
      <c r="CK37" s="198" t="e">
        <f t="shared" si="93"/>
        <v>#DIV/0!</v>
      </c>
      <c r="CL37" s="198" t="e">
        <f t="shared" si="93"/>
        <v>#DIV/0!</v>
      </c>
      <c r="CM37" s="200" t="e">
        <f t="shared" si="93"/>
        <v>#DIV/0!</v>
      </c>
      <c r="CN37" s="198" t="e">
        <f t="shared" si="93"/>
        <v>#DIV/0!</v>
      </c>
      <c r="CO37" s="198" t="e">
        <f t="shared" si="93"/>
        <v>#DIV/0!</v>
      </c>
      <c r="CP37" s="198" t="e">
        <f t="shared" si="93"/>
        <v>#DIV/0!</v>
      </c>
      <c r="CQ37" s="198" t="e">
        <f t="shared" si="93"/>
        <v>#DIV/0!</v>
      </c>
      <c r="CR37" s="198" t="e">
        <f t="shared" si="93"/>
        <v>#DIV/0!</v>
      </c>
      <c r="CS37" s="198" t="e">
        <f t="shared" si="93"/>
        <v>#DIV/0!</v>
      </c>
      <c r="CT37" s="198" t="e">
        <f t="shared" si="93"/>
        <v>#DIV/0!</v>
      </c>
      <c r="CU37" s="199" t="e">
        <f t="shared" si="93"/>
        <v>#DIV/0!</v>
      </c>
      <c r="CV37" s="200" t="e">
        <f t="shared" si="93"/>
        <v>#DIV/0!</v>
      </c>
      <c r="CW37" s="198" t="e">
        <f t="shared" si="93"/>
        <v>#DIV/0!</v>
      </c>
      <c r="CX37" s="198" t="e">
        <f t="shared" si="93"/>
        <v>#DIV/0!</v>
      </c>
      <c r="CY37" s="198" t="e">
        <f t="shared" si="93"/>
        <v>#DIV/0!</v>
      </c>
      <c r="CZ37" s="198" t="e">
        <f t="shared" si="93"/>
        <v>#DIV/0!</v>
      </c>
      <c r="DA37" s="198" t="e">
        <f t="shared" si="93"/>
        <v>#DIV/0!</v>
      </c>
      <c r="DB37" s="198" t="e">
        <f t="shared" si="93"/>
        <v>#DIV/0!</v>
      </c>
      <c r="DC37" s="198" t="e">
        <f t="shared" si="93"/>
        <v>#DIV/0!</v>
      </c>
      <c r="DD37" s="201" t="e">
        <f t="shared" si="93"/>
        <v>#DIV/0!</v>
      </c>
      <c r="DE37" s="197" t="e">
        <f t="shared" si="17"/>
        <v>#DIV/0!</v>
      </c>
      <c r="DF37" s="198" t="e">
        <f t="shared" si="18"/>
        <v>#DIV/0!</v>
      </c>
      <c r="DG37" s="198" t="e">
        <f t="shared" si="19"/>
        <v>#DIV/0!</v>
      </c>
      <c r="DH37" s="198" t="e">
        <f t="shared" si="20"/>
        <v>#DIV/0!</v>
      </c>
      <c r="DI37" s="201" t="e">
        <f t="shared" si="21"/>
        <v>#DIV/0!</v>
      </c>
      <c r="DJ37" s="202" t="e">
        <f t="shared" si="22"/>
        <v>#DIV/0!</v>
      </c>
      <c r="DK37" s="203">
        <f t="shared" si="6"/>
        <v>0</v>
      </c>
      <c r="DL37" s="107"/>
      <c r="DM37" s="197" t="e">
        <f t="shared" ref="DM37:EN37" si="94">+AVERAGEIFS(N$7:N$112,$K$7:$K$112,$AR37,$M$7:$M$112,"H")</f>
        <v>#DIV/0!</v>
      </c>
      <c r="DN37" s="198" t="e">
        <f t="shared" si="94"/>
        <v>#DIV/0!</v>
      </c>
      <c r="DO37" s="198" t="e">
        <f t="shared" si="94"/>
        <v>#DIV/0!</v>
      </c>
      <c r="DP37" s="198" t="e">
        <f t="shared" si="94"/>
        <v>#DIV/0!</v>
      </c>
      <c r="DQ37" s="198" t="e">
        <f t="shared" si="94"/>
        <v>#DIV/0!</v>
      </c>
      <c r="DR37" s="198" t="e">
        <f t="shared" si="94"/>
        <v>#DIV/0!</v>
      </c>
      <c r="DS37" s="199" t="e">
        <f t="shared" si="94"/>
        <v>#DIV/0!</v>
      </c>
      <c r="DT37" s="198" t="e">
        <f t="shared" si="94"/>
        <v>#DIV/0!</v>
      </c>
      <c r="DU37" s="198" t="e">
        <f t="shared" si="94"/>
        <v>#DIV/0!</v>
      </c>
      <c r="DV37" s="198" t="e">
        <f t="shared" si="94"/>
        <v>#DIV/0!</v>
      </c>
      <c r="DW37" s="200" t="e">
        <f t="shared" si="94"/>
        <v>#DIV/0!</v>
      </c>
      <c r="DX37" s="198" t="e">
        <f t="shared" si="94"/>
        <v>#DIV/0!</v>
      </c>
      <c r="DY37" s="198" t="e">
        <f t="shared" si="94"/>
        <v>#DIV/0!</v>
      </c>
      <c r="DZ37" s="198" t="e">
        <f t="shared" si="94"/>
        <v>#DIV/0!</v>
      </c>
      <c r="EA37" s="198" t="e">
        <f t="shared" si="94"/>
        <v>#DIV/0!</v>
      </c>
      <c r="EB37" s="198" t="e">
        <f t="shared" si="94"/>
        <v>#DIV/0!</v>
      </c>
      <c r="EC37" s="198" t="e">
        <f t="shared" si="94"/>
        <v>#DIV/0!</v>
      </c>
      <c r="ED37" s="198" t="e">
        <f t="shared" si="94"/>
        <v>#DIV/0!</v>
      </c>
      <c r="EE37" s="199" t="e">
        <f t="shared" si="94"/>
        <v>#DIV/0!</v>
      </c>
      <c r="EF37" s="200" t="e">
        <f t="shared" si="94"/>
        <v>#DIV/0!</v>
      </c>
      <c r="EG37" s="198" t="e">
        <f t="shared" si="94"/>
        <v>#DIV/0!</v>
      </c>
      <c r="EH37" s="198" t="e">
        <f t="shared" si="94"/>
        <v>#DIV/0!</v>
      </c>
      <c r="EI37" s="198" t="e">
        <f t="shared" si="94"/>
        <v>#DIV/0!</v>
      </c>
      <c r="EJ37" s="198" t="e">
        <f t="shared" si="94"/>
        <v>#DIV/0!</v>
      </c>
      <c r="EK37" s="198" t="e">
        <f t="shared" si="94"/>
        <v>#DIV/0!</v>
      </c>
      <c r="EL37" s="198" t="e">
        <f t="shared" si="94"/>
        <v>#DIV/0!</v>
      </c>
      <c r="EM37" s="198" t="e">
        <f t="shared" si="94"/>
        <v>#DIV/0!</v>
      </c>
      <c r="EN37" s="201" t="e">
        <f t="shared" si="94"/>
        <v>#DIV/0!</v>
      </c>
      <c r="EO37" s="197" t="e">
        <f t="shared" si="23"/>
        <v>#DIV/0!</v>
      </c>
      <c r="EP37" s="198" t="e">
        <f t="shared" si="24"/>
        <v>#DIV/0!</v>
      </c>
      <c r="EQ37" s="198" t="e">
        <f t="shared" si="25"/>
        <v>#DIV/0!</v>
      </c>
      <c r="ER37" s="198" t="e">
        <f t="shared" si="26"/>
        <v>#DIV/0!</v>
      </c>
      <c r="ES37" s="201" t="e">
        <f t="shared" si="27"/>
        <v>#DIV/0!</v>
      </c>
      <c r="ET37" s="202" t="e">
        <f t="shared" si="28"/>
        <v>#DIV/0!</v>
      </c>
      <c r="EU37" s="203">
        <f t="shared" si="10"/>
        <v>0</v>
      </c>
      <c r="EV37" s="78"/>
      <c r="EW37" s="213" t="e">
        <f t="shared" si="29"/>
        <v>#DIV/0!</v>
      </c>
      <c r="EX37" s="214" t="e">
        <f t="shared" si="30"/>
        <v>#DIV/0!</v>
      </c>
      <c r="EY37" s="215" t="e">
        <f t="shared" si="31"/>
        <v>#DIV/0!</v>
      </c>
      <c r="EZ37" s="215" t="e">
        <f t="shared" si="32"/>
        <v>#DIV/0!</v>
      </c>
      <c r="FA37" s="216" t="e">
        <f t="shared" si="33"/>
        <v>#DIV/0!</v>
      </c>
      <c r="FB37" s="215" t="e">
        <f t="shared" si="34"/>
        <v>#DIV/0!</v>
      </c>
      <c r="FC37" s="216" t="e">
        <f t="shared" si="35"/>
        <v>#DIV/0!</v>
      </c>
      <c r="FD37" s="217" t="e">
        <f t="shared" si="36"/>
        <v>#DIV/0!</v>
      </c>
      <c r="FE37" s="215" t="e">
        <f t="shared" si="37"/>
        <v>#DIV/0!</v>
      </c>
      <c r="FF37" s="217" t="e">
        <f t="shared" si="38"/>
        <v>#DIV/0!</v>
      </c>
      <c r="FG37" s="215" t="e">
        <f t="shared" si="39"/>
        <v>#DIV/0!</v>
      </c>
      <c r="FH37" s="218" t="e">
        <f t="shared" si="40"/>
        <v>#DIV/0!</v>
      </c>
      <c r="FI37" s="27"/>
    </row>
    <row r="38" spans="2:165" s="1" customFormat="1" ht="30" customHeight="1">
      <c r="B38" s="147">
        <v>36</v>
      </c>
      <c r="C38" s="358">
        <v>44105</v>
      </c>
      <c r="D38" s="360" t="s">
        <v>263</v>
      </c>
      <c r="E38" s="358"/>
      <c r="F38" s="148" t="s">
        <v>142</v>
      </c>
      <c r="G38" s="148" t="s">
        <v>35</v>
      </c>
      <c r="H38" s="158" t="s">
        <v>16</v>
      </c>
      <c r="I38" s="135" t="s">
        <v>109</v>
      </c>
      <c r="J38" s="119" t="s">
        <v>152</v>
      </c>
      <c r="K38" s="149"/>
      <c r="L38" s="150"/>
      <c r="M38" s="149"/>
      <c r="N38" s="151">
        <v>4</v>
      </c>
      <c r="O38" s="152">
        <v>4</v>
      </c>
      <c r="P38" s="152">
        <v>5</v>
      </c>
      <c r="Q38" s="153" t="s">
        <v>35</v>
      </c>
      <c r="R38" s="153" t="s">
        <v>35</v>
      </c>
      <c r="S38" s="154" t="s">
        <v>35</v>
      </c>
      <c r="T38" s="151">
        <v>5</v>
      </c>
      <c r="U38" s="153" t="s">
        <v>35</v>
      </c>
      <c r="V38" s="152">
        <v>5</v>
      </c>
      <c r="W38" s="152">
        <v>5</v>
      </c>
      <c r="X38" s="155">
        <v>5</v>
      </c>
      <c r="Y38" s="151">
        <v>5</v>
      </c>
      <c r="Z38" s="152">
        <v>5</v>
      </c>
      <c r="AA38" s="152">
        <v>5</v>
      </c>
      <c r="AB38" s="153" t="s">
        <v>35</v>
      </c>
      <c r="AC38" s="152">
        <v>4</v>
      </c>
      <c r="AD38" s="152">
        <v>5</v>
      </c>
      <c r="AE38" s="155">
        <v>4</v>
      </c>
      <c r="AF38" s="151">
        <v>5</v>
      </c>
      <c r="AG38" s="155">
        <v>4</v>
      </c>
      <c r="AH38" s="151">
        <v>5</v>
      </c>
      <c r="AI38" s="152">
        <v>4</v>
      </c>
      <c r="AJ38" s="152">
        <v>5</v>
      </c>
      <c r="AK38" s="153" t="s">
        <v>35</v>
      </c>
      <c r="AL38" s="153" t="s">
        <v>35</v>
      </c>
      <c r="AM38" s="153" t="s">
        <v>35</v>
      </c>
      <c r="AN38" s="152">
        <v>5</v>
      </c>
      <c r="AO38" s="154" t="s">
        <v>35</v>
      </c>
      <c r="AP38" s="79"/>
      <c r="AQ38" s="104"/>
      <c r="AR38" s="315" t="s">
        <v>159</v>
      </c>
      <c r="AS38" s="163"/>
      <c r="AT38" s="163"/>
      <c r="AU38" s="163"/>
      <c r="AV38" s="163"/>
      <c r="AW38" s="163"/>
      <c r="AX38" s="164"/>
      <c r="AY38" s="165"/>
      <c r="AZ38" s="163"/>
      <c r="BA38" s="163"/>
      <c r="BB38" s="163"/>
      <c r="BC38" s="164"/>
      <c r="BD38" s="165"/>
      <c r="BE38" s="163"/>
      <c r="BF38" s="163"/>
      <c r="BG38" s="163"/>
      <c r="BH38" s="163"/>
      <c r="BI38" s="163"/>
      <c r="BJ38" s="164"/>
      <c r="BK38" s="165"/>
      <c r="BL38" s="163"/>
      <c r="BM38" s="165"/>
      <c r="BN38" s="163"/>
      <c r="BO38" s="163"/>
      <c r="BP38" s="163"/>
      <c r="BQ38" s="163"/>
      <c r="BR38" s="163"/>
      <c r="BS38" s="163"/>
      <c r="BT38" s="164"/>
      <c r="BU38" s="165"/>
      <c r="BV38" s="163"/>
      <c r="BW38" s="163"/>
      <c r="BX38" s="163"/>
      <c r="BY38" s="163"/>
      <c r="BZ38" s="163"/>
      <c r="CA38" s="168">
        <f t="shared" si="41"/>
        <v>0</v>
      </c>
      <c r="CB38" s="79"/>
      <c r="CC38" s="197"/>
      <c r="CD38" s="198"/>
      <c r="CE38" s="198"/>
      <c r="CF38" s="198"/>
      <c r="CG38" s="198"/>
      <c r="CH38" s="198"/>
      <c r="CI38" s="199"/>
      <c r="CJ38" s="198"/>
      <c r="CK38" s="198"/>
      <c r="CL38" s="198"/>
      <c r="CM38" s="200"/>
      <c r="CN38" s="198"/>
      <c r="CO38" s="198"/>
      <c r="CP38" s="198"/>
      <c r="CQ38" s="198"/>
      <c r="CR38" s="198"/>
      <c r="CS38" s="198"/>
      <c r="CT38" s="198"/>
      <c r="CU38" s="199"/>
      <c r="CV38" s="200"/>
      <c r="CW38" s="198"/>
      <c r="CX38" s="198"/>
      <c r="CY38" s="198"/>
      <c r="CZ38" s="198"/>
      <c r="DA38" s="198"/>
      <c r="DB38" s="198"/>
      <c r="DC38" s="198"/>
      <c r="DD38" s="198"/>
      <c r="DE38" s="197"/>
      <c r="DF38" s="198"/>
      <c r="DG38" s="198"/>
      <c r="DH38" s="198"/>
      <c r="DI38" s="201"/>
      <c r="DJ38" s="202"/>
      <c r="DK38" s="203">
        <f t="shared" si="6"/>
        <v>0</v>
      </c>
      <c r="DL38" s="107"/>
      <c r="DM38" s="197"/>
      <c r="DN38" s="198"/>
      <c r="DO38" s="198"/>
      <c r="DP38" s="198"/>
      <c r="DQ38" s="198"/>
      <c r="DR38" s="198"/>
      <c r="DS38" s="199"/>
      <c r="DT38" s="198"/>
      <c r="DU38" s="198"/>
      <c r="DV38" s="198"/>
      <c r="DW38" s="200"/>
      <c r="DX38" s="198"/>
      <c r="DY38" s="198"/>
      <c r="DZ38" s="198"/>
      <c r="EA38" s="198"/>
      <c r="EB38" s="198"/>
      <c r="EC38" s="198"/>
      <c r="ED38" s="198"/>
      <c r="EE38" s="199"/>
      <c r="EF38" s="200"/>
      <c r="EG38" s="198"/>
      <c r="EH38" s="198"/>
      <c r="EI38" s="198"/>
      <c r="EJ38" s="198"/>
      <c r="EK38" s="198"/>
      <c r="EL38" s="198"/>
      <c r="EM38" s="198"/>
      <c r="EN38" s="198"/>
      <c r="EO38" s="197"/>
      <c r="EP38" s="198"/>
      <c r="EQ38" s="198"/>
      <c r="ER38" s="198"/>
      <c r="ES38" s="201"/>
      <c r="ET38" s="202"/>
      <c r="EU38" s="203">
        <f t="shared" si="10"/>
        <v>0</v>
      </c>
      <c r="EV38" s="78"/>
      <c r="EW38" s="213"/>
      <c r="EX38" s="214"/>
      <c r="EY38" s="215"/>
      <c r="EZ38" s="215"/>
      <c r="FA38" s="216"/>
      <c r="FB38" s="215"/>
      <c r="FC38" s="216"/>
      <c r="FD38" s="217"/>
      <c r="FE38" s="215"/>
      <c r="FF38" s="217"/>
      <c r="FG38" s="215"/>
      <c r="FH38" s="218"/>
      <c r="FI38" s="27"/>
    </row>
    <row r="39" spans="2:165" s="1" customFormat="1" ht="30" customHeight="1">
      <c r="B39" s="147">
        <v>37</v>
      </c>
      <c r="C39" s="358">
        <v>44105</v>
      </c>
      <c r="D39" s="360" t="s">
        <v>265</v>
      </c>
      <c r="E39" s="358"/>
      <c r="F39" s="148" t="s">
        <v>144</v>
      </c>
      <c r="G39" s="148" t="s">
        <v>34</v>
      </c>
      <c r="H39" s="158" t="s">
        <v>338</v>
      </c>
      <c r="I39" s="156" t="s">
        <v>150</v>
      </c>
      <c r="J39" s="119" t="s">
        <v>152</v>
      </c>
      <c r="K39" s="149"/>
      <c r="L39" s="150"/>
      <c r="M39" s="149"/>
      <c r="N39" s="151">
        <v>4</v>
      </c>
      <c r="O39" s="152">
        <v>4</v>
      </c>
      <c r="P39" s="152">
        <v>4</v>
      </c>
      <c r="Q39" s="153" t="s">
        <v>34</v>
      </c>
      <c r="R39" s="153" t="s">
        <v>34</v>
      </c>
      <c r="S39" s="154" t="s">
        <v>34</v>
      </c>
      <c r="T39" s="151">
        <v>4</v>
      </c>
      <c r="U39" s="153" t="s">
        <v>35</v>
      </c>
      <c r="V39" s="152">
        <v>4</v>
      </c>
      <c r="W39" s="152">
        <v>4</v>
      </c>
      <c r="X39" s="155">
        <v>4</v>
      </c>
      <c r="Y39" s="151">
        <v>4</v>
      </c>
      <c r="Z39" s="152">
        <v>5</v>
      </c>
      <c r="AA39" s="152">
        <v>5</v>
      </c>
      <c r="AB39" s="153" t="s">
        <v>35</v>
      </c>
      <c r="AC39" s="152">
        <v>4</v>
      </c>
      <c r="AD39" s="152">
        <v>4</v>
      </c>
      <c r="AE39" s="155">
        <v>4</v>
      </c>
      <c r="AF39" s="151">
        <v>4</v>
      </c>
      <c r="AG39" s="155">
        <v>4</v>
      </c>
      <c r="AH39" s="151">
        <v>5</v>
      </c>
      <c r="AI39" s="152">
        <v>4</v>
      </c>
      <c r="AJ39" s="152">
        <v>4</v>
      </c>
      <c r="AK39" s="153" t="s">
        <v>35</v>
      </c>
      <c r="AL39" s="153" t="s">
        <v>35</v>
      </c>
      <c r="AM39" s="153" t="s">
        <v>35</v>
      </c>
      <c r="AN39" s="152">
        <v>5</v>
      </c>
      <c r="AO39" s="154" t="s">
        <v>35</v>
      </c>
      <c r="AP39" s="79"/>
      <c r="AQ39" s="104"/>
      <c r="AR39" s="315" t="s">
        <v>40</v>
      </c>
      <c r="AS39" s="163" t="e">
        <f t="shared" ref="AS39:BB40" si="95">+AVERAGEIF($K$7:$K$112,$AR39,N$7:N$112)</f>
        <v>#DIV/0!</v>
      </c>
      <c r="AT39" s="163" t="e">
        <f t="shared" si="95"/>
        <v>#DIV/0!</v>
      </c>
      <c r="AU39" s="163" t="e">
        <f t="shared" si="95"/>
        <v>#DIV/0!</v>
      </c>
      <c r="AV39" s="163" t="e">
        <f t="shared" si="95"/>
        <v>#DIV/0!</v>
      </c>
      <c r="AW39" s="163" t="e">
        <f t="shared" si="95"/>
        <v>#DIV/0!</v>
      </c>
      <c r="AX39" s="164" t="e">
        <f t="shared" si="95"/>
        <v>#DIV/0!</v>
      </c>
      <c r="AY39" s="165" t="e">
        <f t="shared" si="95"/>
        <v>#DIV/0!</v>
      </c>
      <c r="AZ39" s="163" t="e">
        <f t="shared" si="95"/>
        <v>#DIV/0!</v>
      </c>
      <c r="BA39" s="163" t="e">
        <f t="shared" si="95"/>
        <v>#DIV/0!</v>
      </c>
      <c r="BB39" s="163" t="e">
        <f t="shared" si="95"/>
        <v>#DIV/0!</v>
      </c>
      <c r="BC39" s="164" t="e">
        <f t="shared" ref="BC39:BL40" si="96">+AVERAGEIF($K$7:$K$112,$AR39,X$7:X$112)</f>
        <v>#DIV/0!</v>
      </c>
      <c r="BD39" s="165" t="e">
        <f t="shared" si="96"/>
        <v>#DIV/0!</v>
      </c>
      <c r="BE39" s="163" t="e">
        <f t="shared" si="96"/>
        <v>#DIV/0!</v>
      </c>
      <c r="BF39" s="163" t="e">
        <f t="shared" si="96"/>
        <v>#DIV/0!</v>
      </c>
      <c r="BG39" s="163" t="e">
        <f t="shared" si="96"/>
        <v>#DIV/0!</v>
      </c>
      <c r="BH39" s="163" t="e">
        <f t="shared" si="96"/>
        <v>#DIV/0!</v>
      </c>
      <c r="BI39" s="163" t="e">
        <f t="shared" si="96"/>
        <v>#DIV/0!</v>
      </c>
      <c r="BJ39" s="164" t="e">
        <f t="shared" si="96"/>
        <v>#DIV/0!</v>
      </c>
      <c r="BK39" s="165" t="e">
        <f t="shared" si="96"/>
        <v>#DIV/0!</v>
      </c>
      <c r="BL39" s="163" t="e">
        <f t="shared" si="96"/>
        <v>#DIV/0!</v>
      </c>
      <c r="BM39" s="165" t="e">
        <f t="shared" ref="BM39:BT40" si="97">+AVERAGEIF($K$7:$K$112,$AR39,AH$7:AH$112)</f>
        <v>#DIV/0!</v>
      </c>
      <c r="BN39" s="163" t="e">
        <f t="shared" si="97"/>
        <v>#DIV/0!</v>
      </c>
      <c r="BO39" s="163" t="e">
        <f t="shared" si="97"/>
        <v>#DIV/0!</v>
      </c>
      <c r="BP39" s="163" t="e">
        <f t="shared" si="97"/>
        <v>#DIV/0!</v>
      </c>
      <c r="BQ39" s="163" t="e">
        <f t="shared" si="97"/>
        <v>#DIV/0!</v>
      </c>
      <c r="BR39" s="163" t="e">
        <f t="shared" si="97"/>
        <v>#DIV/0!</v>
      </c>
      <c r="BS39" s="163" t="e">
        <f t="shared" si="97"/>
        <v>#DIV/0!</v>
      </c>
      <c r="BT39" s="164" t="e">
        <f t="shared" si="97"/>
        <v>#DIV/0!</v>
      </c>
      <c r="BU39" s="165" t="e">
        <f>AVERAGE(AS39:AX39)</f>
        <v>#DIV/0!</v>
      </c>
      <c r="BV39" s="163" t="e">
        <f>AVERAGE(AY39:BC39)</f>
        <v>#DIV/0!</v>
      </c>
      <c r="BW39" s="163" t="e">
        <f>AVERAGE(BD39:BJ39)</f>
        <v>#DIV/0!</v>
      </c>
      <c r="BX39" s="163" t="e">
        <f>AVERAGE(BK39:BL39)</f>
        <v>#DIV/0!</v>
      </c>
      <c r="BY39" s="163" t="e">
        <f>AVERAGE(BM39:BT39)</f>
        <v>#DIV/0!</v>
      </c>
      <c r="BZ39" s="163" t="e">
        <f>AVERAGE(BU39:BY39)</f>
        <v>#DIV/0!</v>
      </c>
      <c r="CA39" s="168">
        <f t="shared" si="41"/>
        <v>0</v>
      </c>
      <c r="CB39" s="79"/>
      <c r="CC39" s="197" t="e">
        <f t="shared" ref="CC39:DD39" si="98">+AVERAGEIFS(N$7:N$112,$K$7:$K$112,$AR39,$M$7:$M$112,"M")</f>
        <v>#DIV/0!</v>
      </c>
      <c r="CD39" s="198" t="e">
        <f t="shared" si="98"/>
        <v>#DIV/0!</v>
      </c>
      <c r="CE39" s="198" t="e">
        <f t="shared" si="98"/>
        <v>#DIV/0!</v>
      </c>
      <c r="CF39" s="198" t="e">
        <f t="shared" si="98"/>
        <v>#DIV/0!</v>
      </c>
      <c r="CG39" s="198" t="e">
        <f t="shared" si="98"/>
        <v>#DIV/0!</v>
      </c>
      <c r="CH39" s="198" t="e">
        <f t="shared" si="98"/>
        <v>#DIV/0!</v>
      </c>
      <c r="CI39" s="199" t="e">
        <f t="shared" si="98"/>
        <v>#DIV/0!</v>
      </c>
      <c r="CJ39" s="198" t="e">
        <f t="shared" si="98"/>
        <v>#DIV/0!</v>
      </c>
      <c r="CK39" s="198" t="e">
        <f t="shared" si="98"/>
        <v>#DIV/0!</v>
      </c>
      <c r="CL39" s="198" t="e">
        <f t="shared" si="98"/>
        <v>#DIV/0!</v>
      </c>
      <c r="CM39" s="200" t="e">
        <f t="shared" si="98"/>
        <v>#DIV/0!</v>
      </c>
      <c r="CN39" s="198" t="e">
        <f t="shared" si="98"/>
        <v>#DIV/0!</v>
      </c>
      <c r="CO39" s="198" t="e">
        <f t="shared" si="98"/>
        <v>#DIV/0!</v>
      </c>
      <c r="CP39" s="198" t="e">
        <f t="shared" si="98"/>
        <v>#DIV/0!</v>
      </c>
      <c r="CQ39" s="198" t="e">
        <f t="shared" si="98"/>
        <v>#DIV/0!</v>
      </c>
      <c r="CR39" s="198" t="e">
        <f t="shared" si="98"/>
        <v>#DIV/0!</v>
      </c>
      <c r="CS39" s="198" t="e">
        <f t="shared" si="98"/>
        <v>#DIV/0!</v>
      </c>
      <c r="CT39" s="198" t="e">
        <f t="shared" si="98"/>
        <v>#DIV/0!</v>
      </c>
      <c r="CU39" s="199" t="e">
        <f t="shared" si="98"/>
        <v>#DIV/0!</v>
      </c>
      <c r="CV39" s="200" t="e">
        <f t="shared" si="98"/>
        <v>#DIV/0!</v>
      </c>
      <c r="CW39" s="198" t="e">
        <f t="shared" si="98"/>
        <v>#DIV/0!</v>
      </c>
      <c r="CX39" s="198" t="e">
        <f t="shared" si="98"/>
        <v>#DIV/0!</v>
      </c>
      <c r="CY39" s="198" t="e">
        <f t="shared" si="98"/>
        <v>#DIV/0!</v>
      </c>
      <c r="CZ39" s="198" t="e">
        <f t="shared" si="98"/>
        <v>#DIV/0!</v>
      </c>
      <c r="DA39" s="198" t="e">
        <f t="shared" si="98"/>
        <v>#DIV/0!</v>
      </c>
      <c r="DB39" s="198" t="e">
        <f t="shared" si="98"/>
        <v>#DIV/0!</v>
      </c>
      <c r="DC39" s="198" t="e">
        <f t="shared" si="98"/>
        <v>#DIV/0!</v>
      </c>
      <c r="DD39" s="198" t="e">
        <f t="shared" si="98"/>
        <v>#DIV/0!</v>
      </c>
      <c r="DE39" s="197" t="e">
        <f t="shared" si="17"/>
        <v>#DIV/0!</v>
      </c>
      <c r="DF39" s="198" t="e">
        <f t="shared" si="18"/>
        <v>#DIV/0!</v>
      </c>
      <c r="DG39" s="198" t="e">
        <f t="shared" si="19"/>
        <v>#DIV/0!</v>
      </c>
      <c r="DH39" s="198" t="e">
        <f t="shared" si="20"/>
        <v>#DIV/0!</v>
      </c>
      <c r="DI39" s="201" t="e">
        <f t="shared" si="21"/>
        <v>#DIV/0!</v>
      </c>
      <c r="DJ39" s="202" t="e">
        <f t="shared" si="22"/>
        <v>#DIV/0!</v>
      </c>
      <c r="DK39" s="203">
        <f t="shared" si="6"/>
        <v>0</v>
      </c>
      <c r="DL39" s="106"/>
      <c r="DM39" s="197" t="e">
        <f t="shared" ref="DM39:DV40" si="99">+AVERAGEIFS(N$7:N$112,$K$7:$K$112,$AR39,$M$7:$M$112,"H")</f>
        <v>#DIV/0!</v>
      </c>
      <c r="DN39" s="198" t="e">
        <f t="shared" si="99"/>
        <v>#DIV/0!</v>
      </c>
      <c r="DO39" s="198" t="e">
        <f t="shared" si="99"/>
        <v>#DIV/0!</v>
      </c>
      <c r="DP39" s="198" t="e">
        <f t="shared" si="99"/>
        <v>#DIV/0!</v>
      </c>
      <c r="DQ39" s="198" t="e">
        <f t="shared" si="99"/>
        <v>#DIV/0!</v>
      </c>
      <c r="DR39" s="198" t="e">
        <f t="shared" si="99"/>
        <v>#DIV/0!</v>
      </c>
      <c r="DS39" s="199" t="e">
        <f t="shared" si="99"/>
        <v>#DIV/0!</v>
      </c>
      <c r="DT39" s="198" t="e">
        <f t="shared" si="99"/>
        <v>#DIV/0!</v>
      </c>
      <c r="DU39" s="198" t="e">
        <f t="shared" si="99"/>
        <v>#DIV/0!</v>
      </c>
      <c r="DV39" s="198" t="e">
        <f t="shared" si="99"/>
        <v>#DIV/0!</v>
      </c>
      <c r="DW39" s="200" t="e">
        <f t="shared" ref="DW39:EF40" si="100">+AVERAGEIFS(X$7:X$112,$K$7:$K$112,$AR39,$M$7:$M$112,"H")</f>
        <v>#DIV/0!</v>
      </c>
      <c r="DX39" s="198" t="e">
        <f t="shared" si="100"/>
        <v>#DIV/0!</v>
      </c>
      <c r="DY39" s="198" t="e">
        <f t="shared" si="100"/>
        <v>#DIV/0!</v>
      </c>
      <c r="DZ39" s="198" t="e">
        <f t="shared" si="100"/>
        <v>#DIV/0!</v>
      </c>
      <c r="EA39" s="198" t="e">
        <f t="shared" si="100"/>
        <v>#DIV/0!</v>
      </c>
      <c r="EB39" s="198" t="e">
        <f t="shared" si="100"/>
        <v>#DIV/0!</v>
      </c>
      <c r="EC39" s="198" t="e">
        <f t="shared" si="100"/>
        <v>#DIV/0!</v>
      </c>
      <c r="ED39" s="198" t="e">
        <f t="shared" si="100"/>
        <v>#DIV/0!</v>
      </c>
      <c r="EE39" s="199" t="e">
        <f t="shared" si="100"/>
        <v>#DIV/0!</v>
      </c>
      <c r="EF39" s="200" t="e">
        <f t="shared" si="100"/>
        <v>#DIV/0!</v>
      </c>
      <c r="EG39" s="198" t="e">
        <f t="shared" ref="EG39:EN40" si="101">+AVERAGEIFS(AH$7:AH$112,$K$7:$K$112,$AR39,$M$7:$M$112,"H")</f>
        <v>#DIV/0!</v>
      </c>
      <c r="EH39" s="198" t="e">
        <f t="shared" si="101"/>
        <v>#DIV/0!</v>
      </c>
      <c r="EI39" s="198" t="e">
        <f t="shared" si="101"/>
        <v>#DIV/0!</v>
      </c>
      <c r="EJ39" s="198" t="e">
        <f t="shared" si="101"/>
        <v>#DIV/0!</v>
      </c>
      <c r="EK39" s="198" t="e">
        <f t="shared" si="101"/>
        <v>#DIV/0!</v>
      </c>
      <c r="EL39" s="198" t="e">
        <f t="shared" si="101"/>
        <v>#DIV/0!</v>
      </c>
      <c r="EM39" s="198" t="e">
        <f t="shared" si="101"/>
        <v>#DIV/0!</v>
      </c>
      <c r="EN39" s="198" t="e">
        <f t="shared" si="101"/>
        <v>#DIV/0!</v>
      </c>
      <c r="EO39" s="197" t="e">
        <f t="shared" si="23"/>
        <v>#DIV/0!</v>
      </c>
      <c r="EP39" s="198" t="e">
        <f t="shared" si="24"/>
        <v>#DIV/0!</v>
      </c>
      <c r="EQ39" s="198" t="e">
        <f t="shared" si="25"/>
        <v>#DIV/0!</v>
      </c>
      <c r="ER39" s="198" t="e">
        <f t="shared" si="26"/>
        <v>#DIV/0!</v>
      </c>
      <c r="ES39" s="201" t="e">
        <f t="shared" si="27"/>
        <v>#DIV/0!</v>
      </c>
      <c r="ET39" s="202" t="e">
        <f t="shared" si="28"/>
        <v>#DIV/0!</v>
      </c>
      <c r="EU39" s="203">
        <f t="shared" si="10"/>
        <v>0</v>
      </c>
      <c r="EV39" s="78"/>
      <c r="EW39" s="213" t="e">
        <f t="shared" si="29"/>
        <v>#DIV/0!</v>
      </c>
      <c r="EX39" s="214" t="e">
        <f t="shared" si="30"/>
        <v>#DIV/0!</v>
      </c>
      <c r="EY39" s="215" t="e">
        <f t="shared" si="31"/>
        <v>#DIV/0!</v>
      </c>
      <c r="EZ39" s="215" t="e">
        <f t="shared" si="32"/>
        <v>#DIV/0!</v>
      </c>
      <c r="FA39" s="216" t="e">
        <f t="shared" si="33"/>
        <v>#DIV/0!</v>
      </c>
      <c r="FB39" s="215" t="e">
        <f t="shared" si="34"/>
        <v>#DIV/0!</v>
      </c>
      <c r="FC39" s="216" t="e">
        <f t="shared" si="35"/>
        <v>#DIV/0!</v>
      </c>
      <c r="FD39" s="217" t="e">
        <f t="shared" si="36"/>
        <v>#DIV/0!</v>
      </c>
      <c r="FE39" s="215" t="e">
        <f t="shared" si="37"/>
        <v>#DIV/0!</v>
      </c>
      <c r="FF39" s="217" t="e">
        <f t="shared" si="38"/>
        <v>#DIV/0!</v>
      </c>
      <c r="FG39" s="215" t="e">
        <f t="shared" si="39"/>
        <v>#DIV/0!</v>
      </c>
      <c r="FH39" s="218" t="e">
        <f t="shared" si="40"/>
        <v>#DIV/0!</v>
      </c>
      <c r="FI39" s="27"/>
    </row>
    <row r="40" spans="2:165" s="1" customFormat="1" ht="30" customHeight="1">
      <c r="B40" s="147">
        <v>38</v>
      </c>
      <c r="C40" s="358">
        <v>44105</v>
      </c>
      <c r="D40" s="360" t="s">
        <v>263</v>
      </c>
      <c r="E40" s="358"/>
      <c r="F40" s="148" t="s">
        <v>142</v>
      </c>
      <c r="G40" s="148" t="s">
        <v>35</v>
      </c>
      <c r="H40" s="158" t="s">
        <v>16</v>
      </c>
      <c r="I40" s="135" t="s">
        <v>109</v>
      </c>
      <c r="J40" s="119" t="s">
        <v>152</v>
      </c>
      <c r="K40" s="149"/>
      <c r="L40" s="150"/>
      <c r="M40" s="149"/>
      <c r="N40" s="151">
        <v>3</v>
      </c>
      <c r="O40" s="152">
        <v>1</v>
      </c>
      <c r="P40" s="152">
        <v>1</v>
      </c>
      <c r="Q40" s="153" t="s">
        <v>35</v>
      </c>
      <c r="R40" s="153" t="s">
        <v>201</v>
      </c>
      <c r="S40" s="154" t="s">
        <v>34</v>
      </c>
      <c r="T40" s="151">
        <v>4</v>
      </c>
      <c r="U40" s="153" t="s">
        <v>201</v>
      </c>
      <c r="V40" s="152"/>
      <c r="W40" s="152"/>
      <c r="X40" s="155"/>
      <c r="Y40" s="151">
        <v>4</v>
      </c>
      <c r="Z40" s="152">
        <v>4</v>
      </c>
      <c r="AA40" s="152">
        <v>4</v>
      </c>
      <c r="AB40" s="153" t="s">
        <v>201</v>
      </c>
      <c r="AC40" s="152">
        <v>4</v>
      </c>
      <c r="AD40" s="152">
        <v>4</v>
      </c>
      <c r="AE40" s="155"/>
      <c r="AF40" s="151">
        <v>5</v>
      </c>
      <c r="AG40" s="155">
        <v>5</v>
      </c>
      <c r="AH40" s="151"/>
      <c r="AI40" s="152"/>
      <c r="AJ40" s="152">
        <v>2</v>
      </c>
      <c r="AK40" s="153" t="s">
        <v>201</v>
      </c>
      <c r="AL40" s="153" t="s">
        <v>34</v>
      </c>
      <c r="AM40" s="153" t="s">
        <v>201</v>
      </c>
      <c r="AN40" s="152">
        <v>2</v>
      </c>
      <c r="AO40" s="154" t="s">
        <v>201</v>
      </c>
      <c r="AP40" s="79"/>
      <c r="AQ40" s="104"/>
      <c r="AR40" s="315" t="s">
        <v>44</v>
      </c>
      <c r="AS40" s="163" t="e">
        <f t="shared" si="95"/>
        <v>#DIV/0!</v>
      </c>
      <c r="AT40" s="163" t="e">
        <f t="shared" si="95"/>
        <v>#DIV/0!</v>
      </c>
      <c r="AU40" s="163" t="e">
        <f t="shared" si="95"/>
        <v>#DIV/0!</v>
      </c>
      <c r="AV40" s="163" t="e">
        <f t="shared" si="95"/>
        <v>#DIV/0!</v>
      </c>
      <c r="AW40" s="163" t="e">
        <f t="shared" si="95"/>
        <v>#DIV/0!</v>
      </c>
      <c r="AX40" s="163" t="e">
        <f t="shared" si="95"/>
        <v>#DIV/0!</v>
      </c>
      <c r="AY40" s="165" t="e">
        <f t="shared" si="95"/>
        <v>#DIV/0!</v>
      </c>
      <c r="AZ40" s="163" t="e">
        <f t="shared" si="95"/>
        <v>#DIV/0!</v>
      </c>
      <c r="BA40" s="163" t="e">
        <f t="shared" si="95"/>
        <v>#DIV/0!</v>
      </c>
      <c r="BB40" s="163" t="e">
        <f t="shared" si="95"/>
        <v>#DIV/0!</v>
      </c>
      <c r="BC40" s="164" t="e">
        <f t="shared" si="96"/>
        <v>#DIV/0!</v>
      </c>
      <c r="BD40" s="163" t="e">
        <f t="shared" si="96"/>
        <v>#DIV/0!</v>
      </c>
      <c r="BE40" s="163" t="e">
        <f t="shared" si="96"/>
        <v>#DIV/0!</v>
      </c>
      <c r="BF40" s="163" t="e">
        <f t="shared" si="96"/>
        <v>#DIV/0!</v>
      </c>
      <c r="BG40" s="163" t="e">
        <f t="shared" si="96"/>
        <v>#DIV/0!</v>
      </c>
      <c r="BH40" s="163" t="e">
        <f t="shared" si="96"/>
        <v>#DIV/0!</v>
      </c>
      <c r="BI40" s="163" t="e">
        <f t="shared" si="96"/>
        <v>#DIV/0!</v>
      </c>
      <c r="BJ40" s="163" t="e">
        <f t="shared" si="96"/>
        <v>#DIV/0!</v>
      </c>
      <c r="BK40" s="165" t="e">
        <f t="shared" si="96"/>
        <v>#DIV/0!</v>
      </c>
      <c r="BL40" s="164" t="e">
        <f t="shared" si="96"/>
        <v>#DIV/0!</v>
      </c>
      <c r="BM40" s="163" t="e">
        <f t="shared" si="97"/>
        <v>#DIV/0!</v>
      </c>
      <c r="BN40" s="163" t="e">
        <f t="shared" si="97"/>
        <v>#DIV/0!</v>
      </c>
      <c r="BO40" s="163" t="e">
        <f t="shared" si="97"/>
        <v>#DIV/0!</v>
      </c>
      <c r="BP40" s="163" t="e">
        <f t="shared" si="97"/>
        <v>#DIV/0!</v>
      </c>
      <c r="BQ40" s="163" t="e">
        <f t="shared" si="97"/>
        <v>#DIV/0!</v>
      </c>
      <c r="BR40" s="163" t="e">
        <f t="shared" si="97"/>
        <v>#DIV/0!</v>
      </c>
      <c r="BS40" s="163" t="e">
        <f t="shared" si="97"/>
        <v>#DIV/0!</v>
      </c>
      <c r="BT40" s="164" t="e">
        <f t="shared" si="97"/>
        <v>#DIV/0!</v>
      </c>
      <c r="BU40" s="165" t="e">
        <f>AVERAGE(AS40:AX40)</f>
        <v>#DIV/0!</v>
      </c>
      <c r="BV40" s="163" t="e">
        <f>AVERAGE(AY40:BC40)</f>
        <v>#DIV/0!</v>
      </c>
      <c r="BW40" s="163" t="e">
        <f>AVERAGE(BD40:BJ40)</f>
        <v>#DIV/0!</v>
      </c>
      <c r="BX40" s="163" t="e">
        <f>AVERAGE(BK40:BL40)</f>
        <v>#DIV/0!</v>
      </c>
      <c r="BY40" s="163" t="e">
        <f>AVERAGE(BM40:BT40)</f>
        <v>#DIV/0!</v>
      </c>
      <c r="BZ40" s="163" t="e">
        <f>AVERAGE(BU40:BY40)</f>
        <v>#DIV/0!</v>
      </c>
      <c r="CA40" s="168">
        <f t="shared" si="41"/>
        <v>0</v>
      </c>
      <c r="CB40" s="79"/>
      <c r="CC40" s="165" t="e">
        <f>+AVERAGEIFS(N$7:N$112,$K$7:$K$112,$AR40,$M$7:$M$112,"M")</f>
        <v>#DIV/0!</v>
      </c>
      <c r="CD40" s="163" t="e">
        <f>+AVERAGEIFS(O$7:O$112,$K$7:$K$112,$AR40,$M$7:$M$112,"M")</f>
        <v>#DIV/0!</v>
      </c>
      <c r="CE40" s="163" t="e">
        <f>+AVERAGEIFS(P$7:P$112,$K$7:$K$112,$AR40,$M$7:$M$112,"M")</f>
        <v>#DIV/0!</v>
      </c>
      <c r="CF40" s="163"/>
      <c r="CG40" s="163"/>
      <c r="CH40" s="163"/>
      <c r="CI40" s="204" t="e">
        <f t="shared" ref="CI40:CP40" si="102">+AVERAGEIFS(T$7:T$112,$K$7:$K$112,$AR40,$M$7:$M$112,"M")</f>
        <v>#DIV/0!</v>
      </c>
      <c r="CJ40" s="163" t="e">
        <f t="shared" si="102"/>
        <v>#DIV/0!</v>
      </c>
      <c r="CK40" s="163" t="e">
        <f t="shared" si="102"/>
        <v>#DIV/0!</v>
      </c>
      <c r="CL40" s="163" t="e">
        <f t="shared" si="102"/>
        <v>#DIV/0!</v>
      </c>
      <c r="CM40" s="205" t="e">
        <f t="shared" si="102"/>
        <v>#DIV/0!</v>
      </c>
      <c r="CN40" s="163" t="e">
        <f t="shared" si="102"/>
        <v>#DIV/0!</v>
      </c>
      <c r="CO40" s="163" t="e">
        <f t="shared" si="102"/>
        <v>#DIV/0!</v>
      </c>
      <c r="CP40" s="163" t="e">
        <f t="shared" si="102"/>
        <v>#DIV/0!</v>
      </c>
      <c r="CQ40" s="163"/>
      <c r="CR40" s="163" t="e">
        <f t="shared" ref="CR40:CZ40" si="103">+AVERAGEIFS(AC$7:AC$112,$K$7:$K$112,$AR40,$M$7:$M$112,"M")</f>
        <v>#DIV/0!</v>
      </c>
      <c r="CS40" s="163" t="e">
        <f t="shared" si="103"/>
        <v>#DIV/0!</v>
      </c>
      <c r="CT40" s="163" t="e">
        <f t="shared" si="103"/>
        <v>#DIV/0!</v>
      </c>
      <c r="CU40" s="204" t="e">
        <f t="shared" si="103"/>
        <v>#DIV/0!</v>
      </c>
      <c r="CV40" s="205" t="e">
        <f t="shared" si="103"/>
        <v>#DIV/0!</v>
      </c>
      <c r="CW40" s="163" t="e">
        <f t="shared" si="103"/>
        <v>#DIV/0!</v>
      </c>
      <c r="CX40" s="163" t="e">
        <f t="shared" si="103"/>
        <v>#DIV/0!</v>
      </c>
      <c r="CY40" s="163" t="e">
        <f t="shared" si="103"/>
        <v>#DIV/0!</v>
      </c>
      <c r="CZ40" s="163" t="e">
        <f t="shared" si="103"/>
        <v>#DIV/0!</v>
      </c>
      <c r="DA40" s="163"/>
      <c r="DB40" s="163"/>
      <c r="DC40" s="163" t="e">
        <f>+AVERAGEIFS(AN$7:AN$112,$K$7:$K$112,$AR40,$M$7:$M$112,"M")</f>
        <v>#DIV/0!</v>
      </c>
      <c r="DD40" s="163"/>
      <c r="DE40" s="197" t="e">
        <f t="shared" si="17"/>
        <v>#DIV/0!</v>
      </c>
      <c r="DF40" s="198" t="e">
        <f t="shared" si="18"/>
        <v>#DIV/0!</v>
      </c>
      <c r="DG40" s="198" t="e">
        <f t="shared" si="19"/>
        <v>#DIV/0!</v>
      </c>
      <c r="DH40" s="198" t="e">
        <f t="shared" si="20"/>
        <v>#DIV/0!</v>
      </c>
      <c r="DI40" s="201" t="e">
        <f t="shared" si="21"/>
        <v>#DIV/0!</v>
      </c>
      <c r="DJ40" s="206" t="e">
        <f t="shared" si="22"/>
        <v>#DIV/0!</v>
      </c>
      <c r="DK40" s="203">
        <f t="shared" si="6"/>
        <v>0</v>
      </c>
      <c r="DL40" s="106"/>
      <c r="DM40" s="165" t="e">
        <f t="shared" si="99"/>
        <v>#DIV/0!</v>
      </c>
      <c r="DN40" s="163" t="e">
        <f t="shared" si="99"/>
        <v>#DIV/0!</v>
      </c>
      <c r="DO40" s="163" t="e">
        <f t="shared" si="99"/>
        <v>#DIV/0!</v>
      </c>
      <c r="DP40" s="163" t="e">
        <f t="shared" si="99"/>
        <v>#DIV/0!</v>
      </c>
      <c r="DQ40" s="163" t="e">
        <f t="shared" si="99"/>
        <v>#DIV/0!</v>
      </c>
      <c r="DR40" s="163" t="e">
        <f t="shared" si="99"/>
        <v>#DIV/0!</v>
      </c>
      <c r="DS40" s="204" t="e">
        <f t="shared" si="99"/>
        <v>#DIV/0!</v>
      </c>
      <c r="DT40" s="163" t="e">
        <f t="shared" si="99"/>
        <v>#DIV/0!</v>
      </c>
      <c r="DU40" s="163" t="e">
        <f t="shared" si="99"/>
        <v>#DIV/0!</v>
      </c>
      <c r="DV40" s="163" t="e">
        <f t="shared" si="99"/>
        <v>#DIV/0!</v>
      </c>
      <c r="DW40" s="205" t="e">
        <f t="shared" si="100"/>
        <v>#DIV/0!</v>
      </c>
      <c r="DX40" s="163" t="e">
        <f t="shared" si="100"/>
        <v>#DIV/0!</v>
      </c>
      <c r="DY40" s="163" t="e">
        <f t="shared" si="100"/>
        <v>#DIV/0!</v>
      </c>
      <c r="DZ40" s="163" t="e">
        <f t="shared" si="100"/>
        <v>#DIV/0!</v>
      </c>
      <c r="EA40" s="163" t="e">
        <f t="shared" si="100"/>
        <v>#DIV/0!</v>
      </c>
      <c r="EB40" s="163" t="e">
        <f t="shared" si="100"/>
        <v>#DIV/0!</v>
      </c>
      <c r="EC40" s="163" t="e">
        <f t="shared" si="100"/>
        <v>#DIV/0!</v>
      </c>
      <c r="ED40" s="163" t="e">
        <f t="shared" si="100"/>
        <v>#DIV/0!</v>
      </c>
      <c r="EE40" s="204" t="e">
        <f t="shared" si="100"/>
        <v>#DIV/0!</v>
      </c>
      <c r="EF40" s="205" t="e">
        <f t="shared" si="100"/>
        <v>#DIV/0!</v>
      </c>
      <c r="EG40" s="163" t="e">
        <f t="shared" si="101"/>
        <v>#DIV/0!</v>
      </c>
      <c r="EH40" s="163" t="e">
        <f t="shared" si="101"/>
        <v>#DIV/0!</v>
      </c>
      <c r="EI40" s="163" t="e">
        <f t="shared" si="101"/>
        <v>#DIV/0!</v>
      </c>
      <c r="EJ40" s="163" t="e">
        <f t="shared" si="101"/>
        <v>#DIV/0!</v>
      </c>
      <c r="EK40" s="163" t="e">
        <f t="shared" si="101"/>
        <v>#DIV/0!</v>
      </c>
      <c r="EL40" s="163" t="e">
        <f t="shared" si="101"/>
        <v>#DIV/0!</v>
      </c>
      <c r="EM40" s="163" t="e">
        <f t="shared" si="101"/>
        <v>#DIV/0!</v>
      </c>
      <c r="EN40" s="163" t="e">
        <f t="shared" si="101"/>
        <v>#DIV/0!</v>
      </c>
      <c r="EO40" s="197" t="e">
        <f t="shared" si="23"/>
        <v>#DIV/0!</v>
      </c>
      <c r="EP40" s="198" t="e">
        <f t="shared" si="24"/>
        <v>#DIV/0!</v>
      </c>
      <c r="EQ40" s="198" t="e">
        <f t="shared" si="25"/>
        <v>#DIV/0!</v>
      </c>
      <c r="ER40" s="198" t="e">
        <f t="shared" si="26"/>
        <v>#DIV/0!</v>
      </c>
      <c r="ES40" s="201" t="e">
        <f t="shared" si="27"/>
        <v>#DIV/0!</v>
      </c>
      <c r="ET40" s="206" t="e">
        <f t="shared" si="28"/>
        <v>#DIV/0!</v>
      </c>
      <c r="EU40" s="203">
        <f t="shared" si="10"/>
        <v>0</v>
      </c>
      <c r="EV40" s="78"/>
      <c r="EW40" s="213" t="e">
        <f t="shared" si="29"/>
        <v>#DIV/0!</v>
      </c>
      <c r="EX40" s="214" t="e">
        <f t="shared" si="30"/>
        <v>#DIV/0!</v>
      </c>
      <c r="EY40" s="215" t="e">
        <f t="shared" si="31"/>
        <v>#DIV/0!</v>
      </c>
      <c r="EZ40" s="215" t="e">
        <f t="shared" si="32"/>
        <v>#DIV/0!</v>
      </c>
      <c r="FA40" s="216" t="e">
        <f t="shared" si="33"/>
        <v>#DIV/0!</v>
      </c>
      <c r="FB40" s="215" t="e">
        <f t="shared" si="34"/>
        <v>#DIV/0!</v>
      </c>
      <c r="FC40" s="216" t="e">
        <f t="shared" si="35"/>
        <v>#DIV/0!</v>
      </c>
      <c r="FD40" s="217" t="e">
        <f t="shared" si="36"/>
        <v>#DIV/0!</v>
      </c>
      <c r="FE40" s="215" t="e">
        <f t="shared" si="37"/>
        <v>#DIV/0!</v>
      </c>
      <c r="FF40" s="217" t="e">
        <f t="shared" si="38"/>
        <v>#DIV/0!</v>
      </c>
      <c r="FG40" s="215" t="e">
        <f t="shared" si="39"/>
        <v>#DIV/0!</v>
      </c>
      <c r="FH40" s="218" t="e">
        <f t="shared" si="40"/>
        <v>#DIV/0!</v>
      </c>
      <c r="FI40" s="27"/>
    </row>
    <row r="41" spans="2:165" s="1" customFormat="1" ht="30" customHeight="1">
      <c r="B41" s="147">
        <v>39</v>
      </c>
      <c r="C41" s="358">
        <v>44105</v>
      </c>
      <c r="D41" s="360" t="s">
        <v>263</v>
      </c>
      <c r="E41" s="358"/>
      <c r="F41" s="148" t="s">
        <v>143</v>
      </c>
      <c r="G41" s="148" t="s">
        <v>35</v>
      </c>
      <c r="H41" s="158" t="s">
        <v>339</v>
      </c>
      <c r="I41" s="135" t="s">
        <v>32</v>
      </c>
      <c r="J41" s="157" t="s">
        <v>152</v>
      </c>
      <c r="K41" s="149"/>
      <c r="L41" s="150"/>
      <c r="M41" s="149"/>
      <c r="N41" s="151">
        <v>5</v>
      </c>
      <c r="O41" s="152">
        <v>5</v>
      </c>
      <c r="P41" s="152">
        <v>5</v>
      </c>
      <c r="Q41" s="153" t="s">
        <v>35</v>
      </c>
      <c r="R41" s="153" t="s">
        <v>35</v>
      </c>
      <c r="S41" s="154" t="s">
        <v>34</v>
      </c>
      <c r="T41" s="151">
        <v>5</v>
      </c>
      <c r="U41" s="153" t="s">
        <v>35</v>
      </c>
      <c r="V41" s="152">
        <v>5</v>
      </c>
      <c r="W41" s="152">
        <v>5</v>
      </c>
      <c r="X41" s="155">
        <v>5</v>
      </c>
      <c r="Y41" s="151">
        <v>5</v>
      </c>
      <c r="Z41" s="152">
        <v>5</v>
      </c>
      <c r="AA41" s="152">
        <v>5</v>
      </c>
      <c r="AB41" s="153" t="s">
        <v>35</v>
      </c>
      <c r="AC41" s="152">
        <v>5</v>
      </c>
      <c r="AD41" s="152">
        <v>5</v>
      </c>
      <c r="AE41" s="155">
        <v>5</v>
      </c>
      <c r="AF41" s="151">
        <v>5</v>
      </c>
      <c r="AG41" s="155">
        <v>5</v>
      </c>
      <c r="AH41" s="151">
        <v>5</v>
      </c>
      <c r="AI41" s="152">
        <v>5</v>
      </c>
      <c r="AJ41" s="152">
        <v>5</v>
      </c>
      <c r="AK41" s="153" t="s">
        <v>35</v>
      </c>
      <c r="AL41" s="153" t="s">
        <v>35</v>
      </c>
      <c r="AM41" s="153" t="s">
        <v>35</v>
      </c>
      <c r="AN41" s="152">
        <v>5</v>
      </c>
      <c r="AO41" s="154" t="s">
        <v>35</v>
      </c>
      <c r="AP41" s="79"/>
      <c r="AQ41" s="104"/>
      <c r="AR41" s="315" t="s">
        <v>110</v>
      </c>
      <c r="AS41" s="163"/>
      <c r="AT41" s="163"/>
      <c r="AU41" s="163"/>
      <c r="AV41" s="163"/>
      <c r="AW41" s="163"/>
      <c r="AX41" s="163"/>
      <c r="AY41" s="165"/>
      <c r="AZ41" s="163"/>
      <c r="BA41" s="163"/>
      <c r="BB41" s="163"/>
      <c r="BC41" s="164"/>
      <c r="BD41" s="163"/>
      <c r="BE41" s="163"/>
      <c r="BF41" s="163"/>
      <c r="BG41" s="163"/>
      <c r="BH41" s="163"/>
      <c r="BI41" s="163"/>
      <c r="BJ41" s="163"/>
      <c r="BK41" s="165"/>
      <c r="BL41" s="164"/>
      <c r="BM41" s="163"/>
      <c r="BN41" s="163"/>
      <c r="BO41" s="163"/>
      <c r="BP41" s="163"/>
      <c r="BQ41" s="163"/>
      <c r="BR41" s="163"/>
      <c r="BS41" s="163"/>
      <c r="BT41" s="164"/>
      <c r="BU41" s="165"/>
      <c r="BV41" s="163"/>
      <c r="BW41" s="163"/>
      <c r="BX41" s="163"/>
      <c r="BY41" s="163"/>
      <c r="BZ41" s="163"/>
      <c r="CA41" s="168">
        <f t="shared" si="41"/>
        <v>0</v>
      </c>
      <c r="CB41" s="79"/>
      <c r="CC41" s="165"/>
      <c r="CD41" s="163"/>
      <c r="CE41" s="163"/>
      <c r="CF41" s="163"/>
      <c r="CG41" s="163"/>
      <c r="CH41" s="163"/>
      <c r="CI41" s="204"/>
      <c r="CJ41" s="163"/>
      <c r="CK41" s="163"/>
      <c r="CL41" s="163"/>
      <c r="CM41" s="205"/>
      <c r="CN41" s="163"/>
      <c r="CO41" s="163"/>
      <c r="CP41" s="163"/>
      <c r="CQ41" s="163"/>
      <c r="CR41" s="163"/>
      <c r="CS41" s="163"/>
      <c r="CT41" s="163"/>
      <c r="CU41" s="204"/>
      <c r="CV41" s="205"/>
      <c r="CW41" s="163"/>
      <c r="CX41" s="163"/>
      <c r="CY41" s="163"/>
      <c r="CZ41" s="163"/>
      <c r="DA41" s="163"/>
      <c r="DB41" s="163"/>
      <c r="DC41" s="163"/>
      <c r="DD41" s="163"/>
      <c r="DE41" s="197"/>
      <c r="DF41" s="198"/>
      <c r="DG41" s="198"/>
      <c r="DH41" s="198"/>
      <c r="DI41" s="201"/>
      <c r="DJ41" s="206"/>
      <c r="DK41" s="203">
        <f t="shared" si="6"/>
        <v>0</v>
      </c>
      <c r="DL41" s="106"/>
      <c r="DM41" s="165"/>
      <c r="DN41" s="163"/>
      <c r="DO41" s="163"/>
      <c r="DP41" s="163"/>
      <c r="DQ41" s="163"/>
      <c r="DR41" s="163"/>
      <c r="DS41" s="204"/>
      <c r="DT41" s="163"/>
      <c r="DU41" s="163"/>
      <c r="DV41" s="163"/>
      <c r="DW41" s="205"/>
      <c r="DX41" s="163"/>
      <c r="DY41" s="163"/>
      <c r="DZ41" s="163"/>
      <c r="EA41" s="163"/>
      <c r="EB41" s="163"/>
      <c r="EC41" s="163"/>
      <c r="ED41" s="163"/>
      <c r="EE41" s="204"/>
      <c r="EF41" s="205"/>
      <c r="EG41" s="163"/>
      <c r="EH41" s="163"/>
      <c r="EI41" s="163"/>
      <c r="EJ41" s="163"/>
      <c r="EK41" s="163"/>
      <c r="EL41" s="163"/>
      <c r="EM41" s="163"/>
      <c r="EN41" s="163"/>
      <c r="EO41" s="197"/>
      <c r="EP41" s="198"/>
      <c r="EQ41" s="198"/>
      <c r="ER41" s="198"/>
      <c r="ES41" s="201"/>
      <c r="ET41" s="206"/>
      <c r="EU41" s="203">
        <f t="shared" si="10"/>
        <v>0</v>
      </c>
      <c r="EV41" s="78"/>
      <c r="EW41" s="213"/>
      <c r="EX41" s="214"/>
      <c r="EY41" s="215"/>
      <c r="EZ41" s="215"/>
      <c r="FA41" s="216"/>
      <c r="FB41" s="215"/>
      <c r="FC41" s="216"/>
      <c r="FD41" s="217"/>
      <c r="FE41" s="215"/>
      <c r="FF41" s="217"/>
      <c r="FG41" s="215"/>
      <c r="FH41" s="218"/>
      <c r="FI41" s="27"/>
    </row>
    <row r="42" spans="2:165" s="1" customFormat="1" ht="30" customHeight="1">
      <c r="B42" s="147">
        <v>41</v>
      </c>
      <c r="C42" s="358">
        <v>44105</v>
      </c>
      <c r="D42" s="360" t="s">
        <v>263</v>
      </c>
      <c r="E42" s="358"/>
      <c r="F42" s="148" t="s">
        <v>270</v>
      </c>
      <c r="G42" s="148" t="s">
        <v>34</v>
      </c>
      <c r="H42" s="158"/>
      <c r="I42" s="135"/>
      <c r="J42" s="119" t="s">
        <v>152</v>
      </c>
      <c r="K42" s="149"/>
      <c r="L42" s="150"/>
      <c r="M42" s="149"/>
      <c r="N42" s="151"/>
      <c r="O42" s="152"/>
      <c r="P42" s="152"/>
      <c r="Q42" s="153" t="s">
        <v>201</v>
      </c>
      <c r="R42" s="153" t="s">
        <v>201</v>
      </c>
      <c r="S42" s="154" t="s">
        <v>201</v>
      </c>
      <c r="T42" s="151"/>
      <c r="U42" s="153" t="s">
        <v>201</v>
      </c>
      <c r="V42" s="152"/>
      <c r="W42" s="152"/>
      <c r="X42" s="155"/>
      <c r="Y42" s="151"/>
      <c r="Z42" s="152"/>
      <c r="AA42" s="152"/>
      <c r="AB42" s="153" t="s">
        <v>201</v>
      </c>
      <c r="AC42" s="152"/>
      <c r="AD42" s="152"/>
      <c r="AE42" s="155"/>
      <c r="AF42" s="151"/>
      <c r="AG42" s="155"/>
      <c r="AH42" s="151"/>
      <c r="AI42" s="152"/>
      <c r="AJ42" s="152"/>
      <c r="AK42" s="153" t="s">
        <v>201</v>
      </c>
      <c r="AL42" s="153" t="s">
        <v>201</v>
      </c>
      <c r="AM42" s="153" t="s">
        <v>201</v>
      </c>
      <c r="AN42" s="152"/>
      <c r="AO42" s="154" t="s">
        <v>201</v>
      </c>
      <c r="AP42" s="79"/>
      <c r="AQ42" s="104"/>
      <c r="AR42" s="315" t="s">
        <v>60</v>
      </c>
      <c r="AS42" s="163" t="e">
        <f t="shared" ref="AS42:BT42" si="104">+AVERAGEIF($K$7:$K$112,$AR42,N$7:N$112)</f>
        <v>#DIV/0!</v>
      </c>
      <c r="AT42" s="163" t="e">
        <f t="shared" si="104"/>
        <v>#DIV/0!</v>
      </c>
      <c r="AU42" s="163" t="e">
        <f t="shared" si="104"/>
        <v>#DIV/0!</v>
      </c>
      <c r="AV42" s="163" t="e">
        <f t="shared" si="104"/>
        <v>#DIV/0!</v>
      </c>
      <c r="AW42" s="163" t="e">
        <f t="shared" si="104"/>
        <v>#DIV/0!</v>
      </c>
      <c r="AX42" s="163" t="e">
        <f t="shared" si="104"/>
        <v>#DIV/0!</v>
      </c>
      <c r="AY42" s="165" t="e">
        <f t="shared" si="104"/>
        <v>#DIV/0!</v>
      </c>
      <c r="AZ42" s="163" t="e">
        <f t="shared" si="104"/>
        <v>#DIV/0!</v>
      </c>
      <c r="BA42" s="163" t="e">
        <f t="shared" si="104"/>
        <v>#DIV/0!</v>
      </c>
      <c r="BB42" s="163" t="e">
        <f t="shared" si="104"/>
        <v>#DIV/0!</v>
      </c>
      <c r="BC42" s="164" t="e">
        <f t="shared" si="104"/>
        <v>#DIV/0!</v>
      </c>
      <c r="BD42" s="163" t="e">
        <f t="shared" si="104"/>
        <v>#DIV/0!</v>
      </c>
      <c r="BE42" s="163" t="e">
        <f t="shared" si="104"/>
        <v>#DIV/0!</v>
      </c>
      <c r="BF42" s="163" t="e">
        <f t="shared" si="104"/>
        <v>#DIV/0!</v>
      </c>
      <c r="BG42" s="163" t="e">
        <f t="shared" si="104"/>
        <v>#DIV/0!</v>
      </c>
      <c r="BH42" s="163" t="e">
        <f t="shared" si="104"/>
        <v>#DIV/0!</v>
      </c>
      <c r="BI42" s="163" t="e">
        <f t="shared" si="104"/>
        <v>#DIV/0!</v>
      </c>
      <c r="BJ42" s="163" t="e">
        <f t="shared" si="104"/>
        <v>#DIV/0!</v>
      </c>
      <c r="BK42" s="165" t="e">
        <f t="shared" si="104"/>
        <v>#DIV/0!</v>
      </c>
      <c r="BL42" s="164" t="e">
        <f t="shared" si="104"/>
        <v>#DIV/0!</v>
      </c>
      <c r="BM42" s="163" t="e">
        <f t="shared" si="104"/>
        <v>#DIV/0!</v>
      </c>
      <c r="BN42" s="163" t="e">
        <f t="shared" si="104"/>
        <v>#DIV/0!</v>
      </c>
      <c r="BO42" s="163" t="e">
        <f t="shared" si="104"/>
        <v>#DIV/0!</v>
      </c>
      <c r="BP42" s="163" t="e">
        <f t="shared" si="104"/>
        <v>#DIV/0!</v>
      </c>
      <c r="BQ42" s="163" t="e">
        <f t="shared" si="104"/>
        <v>#DIV/0!</v>
      </c>
      <c r="BR42" s="163" t="e">
        <f t="shared" si="104"/>
        <v>#DIV/0!</v>
      </c>
      <c r="BS42" s="163" t="e">
        <f t="shared" si="104"/>
        <v>#DIV/0!</v>
      </c>
      <c r="BT42" s="164" t="e">
        <f t="shared" si="104"/>
        <v>#DIV/0!</v>
      </c>
      <c r="BU42" s="165" t="e">
        <f>AVERAGE(AS42:AX42)</f>
        <v>#DIV/0!</v>
      </c>
      <c r="BV42" s="163" t="e">
        <f>AVERAGE(AY42:BC42)</f>
        <v>#DIV/0!</v>
      </c>
      <c r="BW42" s="163" t="e">
        <f>AVERAGE(BD42:BJ42)</f>
        <v>#DIV/0!</v>
      </c>
      <c r="BX42" s="163" t="e">
        <f>AVERAGE(BK42:BL42)</f>
        <v>#DIV/0!</v>
      </c>
      <c r="BY42" s="163" t="e">
        <f>AVERAGE(BM42:BT42)</f>
        <v>#DIV/0!</v>
      </c>
      <c r="BZ42" s="163" t="e">
        <f>AVERAGE(BU42:BY42)</f>
        <v>#DIV/0!</v>
      </c>
      <c r="CA42" s="168">
        <f t="shared" si="41"/>
        <v>0</v>
      </c>
      <c r="CB42" s="79"/>
      <c r="CC42" s="165" t="e">
        <f t="shared" ref="CC42:CY42" si="105">+AVERAGEIFS(N$7:N$112,$K$7:$K$112,$AR42,$M$7:$M$112,"M")</f>
        <v>#DIV/0!</v>
      </c>
      <c r="CD42" s="163" t="e">
        <f t="shared" si="105"/>
        <v>#DIV/0!</v>
      </c>
      <c r="CE42" s="163" t="e">
        <f t="shared" si="105"/>
        <v>#DIV/0!</v>
      </c>
      <c r="CF42" s="163" t="e">
        <f t="shared" si="105"/>
        <v>#DIV/0!</v>
      </c>
      <c r="CG42" s="163" t="e">
        <f t="shared" si="105"/>
        <v>#DIV/0!</v>
      </c>
      <c r="CH42" s="163" t="e">
        <f t="shared" si="105"/>
        <v>#DIV/0!</v>
      </c>
      <c r="CI42" s="204" t="e">
        <f t="shared" si="105"/>
        <v>#DIV/0!</v>
      </c>
      <c r="CJ42" s="163" t="e">
        <f t="shared" si="105"/>
        <v>#DIV/0!</v>
      </c>
      <c r="CK42" s="163" t="e">
        <f t="shared" si="105"/>
        <v>#DIV/0!</v>
      </c>
      <c r="CL42" s="163" t="e">
        <f t="shared" si="105"/>
        <v>#DIV/0!</v>
      </c>
      <c r="CM42" s="205" t="e">
        <f t="shared" si="105"/>
        <v>#DIV/0!</v>
      </c>
      <c r="CN42" s="163" t="e">
        <f t="shared" si="105"/>
        <v>#DIV/0!</v>
      </c>
      <c r="CO42" s="163" t="e">
        <f t="shared" si="105"/>
        <v>#DIV/0!</v>
      </c>
      <c r="CP42" s="163" t="e">
        <f t="shared" si="105"/>
        <v>#DIV/0!</v>
      </c>
      <c r="CQ42" s="163" t="e">
        <f t="shared" si="105"/>
        <v>#DIV/0!</v>
      </c>
      <c r="CR42" s="163" t="e">
        <f t="shared" si="105"/>
        <v>#DIV/0!</v>
      </c>
      <c r="CS42" s="163" t="e">
        <f t="shared" si="105"/>
        <v>#DIV/0!</v>
      </c>
      <c r="CT42" s="163" t="e">
        <f t="shared" si="105"/>
        <v>#DIV/0!</v>
      </c>
      <c r="CU42" s="204" t="e">
        <f t="shared" si="105"/>
        <v>#DIV/0!</v>
      </c>
      <c r="CV42" s="205" t="e">
        <f t="shared" si="105"/>
        <v>#DIV/0!</v>
      </c>
      <c r="CW42" s="163" t="e">
        <f t="shared" si="105"/>
        <v>#DIV/0!</v>
      </c>
      <c r="CX42" s="163" t="e">
        <f t="shared" si="105"/>
        <v>#DIV/0!</v>
      </c>
      <c r="CY42" s="163" t="e">
        <f t="shared" si="105"/>
        <v>#DIV/0!</v>
      </c>
      <c r="CZ42" s="163"/>
      <c r="DA42" s="163"/>
      <c r="DB42" s="163" t="e">
        <f>+AVERAGEIFS(AM$7:AM$112,$K$7:$K$112,$AR42,$M$7:$M$112,"M")</f>
        <v>#DIV/0!</v>
      </c>
      <c r="DC42" s="163" t="e">
        <f>+AVERAGEIFS(AN$7:AN$112,$K$7:$K$112,$AR42,$M$7:$M$112,"M")</f>
        <v>#DIV/0!</v>
      </c>
      <c r="DD42" s="163"/>
      <c r="DE42" s="197" t="e">
        <f t="shared" si="17"/>
        <v>#DIV/0!</v>
      </c>
      <c r="DF42" s="198" t="e">
        <f t="shared" si="18"/>
        <v>#DIV/0!</v>
      </c>
      <c r="DG42" s="198" t="e">
        <f t="shared" si="19"/>
        <v>#DIV/0!</v>
      </c>
      <c r="DH42" s="198" t="e">
        <f t="shared" si="20"/>
        <v>#DIV/0!</v>
      </c>
      <c r="DI42" s="201" t="e">
        <f t="shared" si="21"/>
        <v>#DIV/0!</v>
      </c>
      <c r="DJ42" s="206" t="e">
        <f t="shared" si="22"/>
        <v>#DIV/0!</v>
      </c>
      <c r="DK42" s="203">
        <f t="shared" si="6"/>
        <v>0</v>
      </c>
      <c r="DL42" s="106"/>
      <c r="DM42" s="165" t="e">
        <f t="shared" ref="DM42:EN42" si="106">+AVERAGEIFS(N$7:N$112,$K$7:$K$112,$AR42,$M$7:$M$112,"H")</f>
        <v>#DIV/0!</v>
      </c>
      <c r="DN42" s="163" t="e">
        <f t="shared" si="106"/>
        <v>#DIV/0!</v>
      </c>
      <c r="DO42" s="163" t="e">
        <f t="shared" si="106"/>
        <v>#DIV/0!</v>
      </c>
      <c r="DP42" s="163" t="e">
        <f t="shared" si="106"/>
        <v>#DIV/0!</v>
      </c>
      <c r="DQ42" s="163" t="e">
        <f t="shared" si="106"/>
        <v>#DIV/0!</v>
      </c>
      <c r="DR42" s="163" t="e">
        <f t="shared" si="106"/>
        <v>#DIV/0!</v>
      </c>
      <c r="DS42" s="204" t="e">
        <f t="shared" si="106"/>
        <v>#DIV/0!</v>
      </c>
      <c r="DT42" s="163" t="e">
        <f t="shared" si="106"/>
        <v>#DIV/0!</v>
      </c>
      <c r="DU42" s="163" t="e">
        <f t="shared" si="106"/>
        <v>#DIV/0!</v>
      </c>
      <c r="DV42" s="163" t="e">
        <f t="shared" si="106"/>
        <v>#DIV/0!</v>
      </c>
      <c r="DW42" s="205" t="e">
        <f t="shared" si="106"/>
        <v>#DIV/0!</v>
      </c>
      <c r="DX42" s="163" t="e">
        <f t="shared" si="106"/>
        <v>#DIV/0!</v>
      </c>
      <c r="DY42" s="163" t="e">
        <f t="shared" si="106"/>
        <v>#DIV/0!</v>
      </c>
      <c r="DZ42" s="163" t="e">
        <f t="shared" si="106"/>
        <v>#DIV/0!</v>
      </c>
      <c r="EA42" s="163" t="e">
        <f t="shared" si="106"/>
        <v>#DIV/0!</v>
      </c>
      <c r="EB42" s="163" t="e">
        <f t="shared" si="106"/>
        <v>#DIV/0!</v>
      </c>
      <c r="EC42" s="163" t="e">
        <f t="shared" si="106"/>
        <v>#DIV/0!</v>
      </c>
      <c r="ED42" s="163" t="e">
        <f t="shared" si="106"/>
        <v>#DIV/0!</v>
      </c>
      <c r="EE42" s="204" t="e">
        <f t="shared" si="106"/>
        <v>#DIV/0!</v>
      </c>
      <c r="EF42" s="205" t="e">
        <f t="shared" si="106"/>
        <v>#DIV/0!</v>
      </c>
      <c r="EG42" s="163" t="e">
        <f t="shared" si="106"/>
        <v>#DIV/0!</v>
      </c>
      <c r="EH42" s="163" t="e">
        <f t="shared" si="106"/>
        <v>#DIV/0!</v>
      </c>
      <c r="EI42" s="163" t="e">
        <f t="shared" si="106"/>
        <v>#DIV/0!</v>
      </c>
      <c r="EJ42" s="163" t="e">
        <f t="shared" si="106"/>
        <v>#DIV/0!</v>
      </c>
      <c r="EK42" s="163" t="e">
        <f t="shared" si="106"/>
        <v>#DIV/0!</v>
      </c>
      <c r="EL42" s="163" t="e">
        <f t="shared" si="106"/>
        <v>#DIV/0!</v>
      </c>
      <c r="EM42" s="163" t="e">
        <f t="shared" si="106"/>
        <v>#DIV/0!</v>
      </c>
      <c r="EN42" s="163" t="e">
        <f t="shared" si="106"/>
        <v>#DIV/0!</v>
      </c>
      <c r="EO42" s="197" t="e">
        <f t="shared" si="23"/>
        <v>#DIV/0!</v>
      </c>
      <c r="EP42" s="198" t="e">
        <f t="shared" si="24"/>
        <v>#DIV/0!</v>
      </c>
      <c r="EQ42" s="198" t="e">
        <f t="shared" si="25"/>
        <v>#DIV/0!</v>
      </c>
      <c r="ER42" s="198" t="e">
        <f t="shared" si="26"/>
        <v>#DIV/0!</v>
      </c>
      <c r="ES42" s="201" t="e">
        <f t="shared" si="27"/>
        <v>#DIV/0!</v>
      </c>
      <c r="ET42" s="206" t="e">
        <f t="shared" si="28"/>
        <v>#DIV/0!</v>
      </c>
      <c r="EU42" s="203">
        <f t="shared" si="10"/>
        <v>0</v>
      </c>
      <c r="EV42" s="78"/>
      <c r="EW42" s="213" t="e">
        <f t="shared" si="29"/>
        <v>#DIV/0!</v>
      </c>
      <c r="EX42" s="214" t="e">
        <f t="shared" si="30"/>
        <v>#DIV/0!</v>
      </c>
      <c r="EY42" s="215" t="e">
        <f t="shared" si="31"/>
        <v>#DIV/0!</v>
      </c>
      <c r="EZ42" s="215" t="e">
        <f t="shared" si="32"/>
        <v>#DIV/0!</v>
      </c>
      <c r="FA42" s="216" t="e">
        <f t="shared" si="33"/>
        <v>#DIV/0!</v>
      </c>
      <c r="FB42" s="215" t="e">
        <f t="shared" si="34"/>
        <v>#DIV/0!</v>
      </c>
      <c r="FC42" s="216" t="e">
        <f t="shared" si="35"/>
        <v>#DIV/0!</v>
      </c>
      <c r="FD42" s="217" t="e">
        <f t="shared" si="36"/>
        <v>#DIV/0!</v>
      </c>
      <c r="FE42" s="215" t="e">
        <f t="shared" si="37"/>
        <v>#DIV/0!</v>
      </c>
      <c r="FF42" s="217" t="e">
        <f t="shared" si="38"/>
        <v>#DIV/0!</v>
      </c>
      <c r="FG42" s="215" t="e">
        <f t="shared" si="39"/>
        <v>#DIV/0!</v>
      </c>
      <c r="FH42" s="218" t="e">
        <f t="shared" si="40"/>
        <v>#DIV/0!</v>
      </c>
    </row>
    <row r="43" spans="2:165" s="1" customFormat="1" ht="30" customHeight="1">
      <c r="B43" s="147">
        <v>42</v>
      </c>
      <c r="C43" s="358">
        <v>44105</v>
      </c>
      <c r="D43" s="360" t="s">
        <v>263</v>
      </c>
      <c r="E43" s="358"/>
      <c r="F43" s="148" t="s">
        <v>143</v>
      </c>
      <c r="G43" s="148" t="s">
        <v>35</v>
      </c>
      <c r="H43" s="158" t="s">
        <v>340</v>
      </c>
      <c r="I43" s="135" t="s">
        <v>32</v>
      </c>
      <c r="J43" s="119" t="s">
        <v>152</v>
      </c>
      <c r="K43" s="149"/>
      <c r="L43" s="150"/>
      <c r="M43" s="149"/>
      <c r="N43" s="151">
        <v>4</v>
      </c>
      <c r="O43" s="152"/>
      <c r="P43" s="152">
        <v>4</v>
      </c>
      <c r="Q43" s="153" t="s">
        <v>34</v>
      </c>
      <c r="R43" s="153" t="s">
        <v>34</v>
      </c>
      <c r="S43" s="154" t="s">
        <v>34</v>
      </c>
      <c r="T43" s="151">
        <v>4</v>
      </c>
      <c r="U43" s="153" t="s">
        <v>35</v>
      </c>
      <c r="V43" s="152">
        <v>5</v>
      </c>
      <c r="W43" s="152"/>
      <c r="X43" s="155">
        <v>5</v>
      </c>
      <c r="Y43" s="151">
        <v>4</v>
      </c>
      <c r="Z43" s="152">
        <v>3</v>
      </c>
      <c r="AA43" s="152">
        <v>4</v>
      </c>
      <c r="AB43" s="153" t="s">
        <v>35</v>
      </c>
      <c r="AC43" s="152">
        <v>4</v>
      </c>
      <c r="AD43" s="152">
        <v>5</v>
      </c>
      <c r="AE43" s="155"/>
      <c r="AF43" s="151">
        <v>4</v>
      </c>
      <c r="AG43" s="155"/>
      <c r="AH43" s="151">
        <v>4</v>
      </c>
      <c r="AI43" s="152">
        <v>3</v>
      </c>
      <c r="AJ43" s="152">
        <v>3</v>
      </c>
      <c r="AK43" s="153" t="s">
        <v>35</v>
      </c>
      <c r="AL43" s="153" t="s">
        <v>34</v>
      </c>
      <c r="AM43" s="153" t="s">
        <v>35</v>
      </c>
      <c r="AN43" s="152">
        <v>4</v>
      </c>
      <c r="AO43" s="154" t="s">
        <v>35</v>
      </c>
      <c r="AP43" s="79"/>
      <c r="AQ43" s="104"/>
      <c r="AR43" s="315" t="s">
        <v>160</v>
      </c>
      <c r="AS43" s="163"/>
      <c r="AT43" s="163"/>
      <c r="AU43" s="163"/>
      <c r="AV43" s="163"/>
      <c r="AW43" s="163"/>
      <c r="AX43" s="163"/>
      <c r="AY43" s="165"/>
      <c r="AZ43" s="163"/>
      <c r="BA43" s="163"/>
      <c r="BB43" s="163"/>
      <c r="BC43" s="164"/>
      <c r="BD43" s="163"/>
      <c r="BE43" s="163"/>
      <c r="BF43" s="163"/>
      <c r="BG43" s="163"/>
      <c r="BH43" s="163"/>
      <c r="BI43" s="163"/>
      <c r="BJ43" s="163"/>
      <c r="BK43" s="165"/>
      <c r="BL43" s="164"/>
      <c r="BM43" s="163"/>
      <c r="BN43" s="163"/>
      <c r="BO43" s="163"/>
      <c r="BP43" s="163"/>
      <c r="BQ43" s="163"/>
      <c r="BR43" s="163"/>
      <c r="BS43" s="163"/>
      <c r="BT43" s="164"/>
      <c r="BU43" s="165"/>
      <c r="BV43" s="163"/>
      <c r="BW43" s="163"/>
      <c r="BX43" s="163"/>
      <c r="BY43" s="163"/>
      <c r="BZ43" s="163"/>
      <c r="CA43" s="168">
        <f t="shared" si="41"/>
        <v>0</v>
      </c>
      <c r="CB43" s="79"/>
      <c r="CC43" s="165"/>
      <c r="CD43" s="163"/>
      <c r="CE43" s="163"/>
      <c r="CF43" s="163"/>
      <c r="CG43" s="163"/>
      <c r="CH43" s="163"/>
      <c r="CI43" s="204"/>
      <c r="CJ43" s="163"/>
      <c r="CK43" s="163"/>
      <c r="CL43" s="163"/>
      <c r="CM43" s="205"/>
      <c r="CN43" s="163"/>
      <c r="CO43" s="163"/>
      <c r="CP43" s="163"/>
      <c r="CQ43" s="163"/>
      <c r="CR43" s="163"/>
      <c r="CS43" s="163"/>
      <c r="CT43" s="163"/>
      <c r="CU43" s="204"/>
      <c r="CV43" s="205"/>
      <c r="CW43" s="163"/>
      <c r="CX43" s="163"/>
      <c r="CY43" s="163"/>
      <c r="CZ43" s="163"/>
      <c r="DA43" s="163"/>
      <c r="DB43" s="163"/>
      <c r="DC43" s="163"/>
      <c r="DD43" s="163"/>
      <c r="DE43" s="197"/>
      <c r="DF43" s="198"/>
      <c r="DG43" s="198"/>
      <c r="DH43" s="198"/>
      <c r="DI43" s="201"/>
      <c r="DJ43" s="206"/>
      <c r="DK43" s="203">
        <f t="shared" si="6"/>
        <v>0</v>
      </c>
      <c r="DL43" s="106"/>
      <c r="DM43" s="165"/>
      <c r="DN43" s="163"/>
      <c r="DO43" s="163"/>
      <c r="DP43" s="163"/>
      <c r="DQ43" s="163"/>
      <c r="DR43" s="163"/>
      <c r="DS43" s="204"/>
      <c r="DT43" s="163"/>
      <c r="DU43" s="163"/>
      <c r="DV43" s="163"/>
      <c r="DW43" s="205"/>
      <c r="DX43" s="163"/>
      <c r="DY43" s="163"/>
      <c r="DZ43" s="163"/>
      <c r="EA43" s="163"/>
      <c r="EB43" s="163"/>
      <c r="EC43" s="163"/>
      <c r="ED43" s="163"/>
      <c r="EE43" s="204"/>
      <c r="EF43" s="205"/>
      <c r="EG43" s="163"/>
      <c r="EH43" s="163"/>
      <c r="EI43" s="163"/>
      <c r="EJ43" s="163"/>
      <c r="EK43" s="163"/>
      <c r="EL43" s="163"/>
      <c r="EM43" s="163"/>
      <c r="EN43" s="163"/>
      <c r="EO43" s="197"/>
      <c r="EP43" s="198"/>
      <c r="EQ43" s="198"/>
      <c r="ER43" s="198"/>
      <c r="ES43" s="201"/>
      <c r="ET43" s="206"/>
      <c r="EU43" s="203">
        <f t="shared" si="10"/>
        <v>0</v>
      </c>
      <c r="EV43" s="78"/>
      <c r="EW43" s="213"/>
      <c r="EX43" s="214"/>
      <c r="EY43" s="215"/>
      <c r="EZ43" s="215"/>
      <c r="FA43" s="216"/>
      <c r="FB43" s="215"/>
      <c r="FC43" s="216"/>
      <c r="FD43" s="217"/>
      <c r="FE43" s="215"/>
      <c r="FF43" s="217"/>
      <c r="FG43" s="215"/>
      <c r="FH43" s="218"/>
    </row>
    <row r="44" spans="2:165" s="1" customFormat="1" ht="30" customHeight="1">
      <c r="B44" s="147">
        <v>44</v>
      </c>
      <c r="C44" s="358">
        <v>44105</v>
      </c>
      <c r="D44" s="360" t="s">
        <v>263</v>
      </c>
      <c r="E44" s="358"/>
      <c r="F44" s="148" t="s">
        <v>142</v>
      </c>
      <c r="G44" s="148" t="s">
        <v>201</v>
      </c>
      <c r="H44" s="158" t="s">
        <v>16</v>
      </c>
      <c r="I44" s="135" t="s">
        <v>109</v>
      </c>
      <c r="J44" s="119" t="s">
        <v>151</v>
      </c>
      <c r="K44" s="149"/>
      <c r="L44" s="150"/>
      <c r="M44" s="149"/>
      <c r="N44" s="151">
        <v>3</v>
      </c>
      <c r="O44" s="152">
        <v>3</v>
      </c>
      <c r="P44" s="152">
        <v>2</v>
      </c>
      <c r="Q44" s="153" t="s">
        <v>34</v>
      </c>
      <c r="R44" s="153" t="s">
        <v>34</v>
      </c>
      <c r="S44" s="154" t="s">
        <v>34</v>
      </c>
      <c r="T44" s="151">
        <v>3</v>
      </c>
      <c r="U44" s="153" t="s">
        <v>35</v>
      </c>
      <c r="V44" s="152">
        <v>3</v>
      </c>
      <c r="W44" s="152">
        <v>3</v>
      </c>
      <c r="X44" s="155">
        <v>3</v>
      </c>
      <c r="Y44" s="151">
        <v>3</v>
      </c>
      <c r="Z44" s="152">
        <v>3</v>
      </c>
      <c r="AA44" s="152">
        <v>3</v>
      </c>
      <c r="AB44" s="153" t="s">
        <v>201</v>
      </c>
      <c r="AC44" s="152">
        <v>3</v>
      </c>
      <c r="AD44" s="152">
        <v>3</v>
      </c>
      <c r="AE44" s="155"/>
      <c r="AF44" s="151">
        <v>2</v>
      </c>
      <c r="AG44" s="155"/>
      <c r="AH44" s="151">
        <v>5</v>
      </c>
      <c r="AI44" s="152">
        <v>3</v>
      </c>
      <c r="AJ44" s="152">
        <v>3</v>
      </c>
      <c r="AK44" s="153" t="s">
        <v>35</v>
      </c>
      <c r="AL44" s="153" t="s">
        <v>34</v>
      </c>
      <c r="AM44" s="153" t="s">
        <v>35</v>
      </c>
      <c r="AN44" s="152">
        <v>3</v>
      </c>
      <c r="AO44" s="154" t="s">
        <v>35</v>
      </c>
      <c r="AP44" s="79"/>
      <c r="AQ44" s="104"/>
      <c r="AR44" s="315" t="s">
        <v>51</v>
      </c>
      <c r="AS44" s="163" t="e">
        <f t="shared" ref="AS44:BF45" si="107">+AVERAGEIF($K$7:$K$112,$AR44,N$7:N$112)</f>
        <v>#DIV/0!</v>
      </c>
      <c r="AT44" s="163" t="e">
        <f t="shared" si="107"/>
        <v>#DIV/0!</v>
      </c>
      <c r="AU44" s="163" t="e">
        <f t="shared" si="107"/>
        <v>#DIV/0!</v>
      </c>
      <c r="AV44" s="163" t="e">
        <f t="shared" si="107"/>
        <v>#DIV/0!</v>
      </c>
      <c r="AW44" s="163" t="e">
        <f t="shared" si="107"/>
        <v>#DIV/0!</v>
      </c>
      <c r="AX44" s="163" t="e">
        <f t="shared" si="107"/>
        <v>#DIV/0!</v>
      </c>
      <c r="AY44" s="165" t="e">
        <f t="shared" si="107"/>
        <v>#DIV/0!</v>
      </c>
      <c r="AZ44" s="163" t="e">
        <f t="shared" si="107"/>
        <v>#DIV/0!</v>
      </c>
      <c r="BA44" s="163" t="e">
        <f t="shared" si="107"/>
        <v>#DIV/0!</v>
      </c>
      <c r="BB44" s="163" t="e">
        <f t="shared" si="107"/>
        <v>#DIV/0!</v>
      </c>
      <c r="BC44" s="164" t="e">
        <f t="shared" si="107"/>
        <v>#DIV/0!</v>
      </c>
      <c r="BD44" s="163" t="e">
        <f t="shared" si="107"/>
        <v>#DIV/0!</v>
      </c>
      <c r="BE44" s="163" t="e">
        <f t="shared" si="107"/>
        <v>#DIV/0!</v>
      </c>
      <c r="BF44" s="163" t="e">
        <f t="shared" si="107"/>
        <v>#DIV/0!</v>
      </c>
      <c r="BG44" s="163"/>
      <c r="BH44" s="163" t="e">
        <f t="shared" ref="BH44:BT45" si="108">+AVERAGEIF($K$7:$K$112,$AR44,AC$7:AC$112)</f>
        <v>#DIV/0!</v>
      </c>
      <c r="BI44" s="163" t="e">
        <f t="shared" si="108"/>
        <v>#DIV/0!</v>
      </c>
      <c r="BJ44" s="163" t="e">
        <f t="shared" si="108"/>
        <v>#DIV/0!</v>
      </c>
      <c r="BK44" s="165" t="e">
        <f t="shared" si="108"/>
        <v>#DIV/0!</v>
      </c>
      <c r="BL44" s="164" t="e">
        <f t="shared" si="108"/>
        <v>#DIV/0!</v>
      </c>
      <c r="BM44" s="163" t="e">
        <f t="shared" si="108"/>
        <v>#DIV/0!</v>
      </c>
      <c r="BN44" s="163" t="e">
        <f t="shared" si="108"/>
        <v>#DIV/0!</v>
      </c>
      <c r="BO44" s="163" t="e">
        <f t="shared" si="108"/>
        <v>#DIV/0!</v>
      </c>
      <c r="BP44" s="163" t="e">
        <f t="shared" si="108"/>
        <v>#DIV/0!</v>
      </c>
      <c r="BQ44" s="163" t="e">
        <f t="shared" si="108"/>
        <v>#DIV/0!</v>
      </c>
      <c r="BR44" s="163" t="e">
        <f t="shared" si="108"/>
        <v>#DIV/0!</v>
      </c>
      <c r="BS44" s="163" t="e">
        <f t="shared" si="108"/>
        <v>#DIV/0!</v>
      </c>
      <c r="BT44" s="164" t="e">
        <f t="shared" si="108"/>
        <v>#DIV/0!</v>
      </c>
      <c r="BU44" s="165" t="e">
        <f>AVERAGE(AS44:AX44)</f>
        <v>#DIV/0!</v>
      </c>
      <c r="BV44" s="163" t="e">
        <f>AVERAGE(AY44:BC44)</f>
        <v>#DIV/0!</v>
      </c>
      <c r="BW44" s="163" t="e">
        <f>AVERAGE(BD44:BJ44)</f>
        <v>#DIV/0!</v>
      </c>
      <c r="BX44" s="163" t="e">
        <f>AVERAGE(BK44:BL44)</f>
        <v>#DIV/0!</v>
      </c>
      <c r="BY44" s="163" t="e">
        <f>AVERAGE(BM44:BT44)</f>
        <v>#DIV/0!</v>
      </c>
      <c r="BZ44" s="163" t="e">
        <f>AVERAGE(BU44:BY44)</f>
        <v>#DIV/0!</v>
      </c>
      <c r="CA44" s="168">
        <f t="shared" si="41"/>
        <v>0</v>
      </c>
      <c r="CB44" s="79"/>
      <c r="CC44" s="165" t="e">
        <f t="shared" ref="CC44:CP44" si="109">+AVERAGEIFS(N$7:N$112,$K$7:$K$112,$AR44,$M$7:$M$112,"M")</f>
        <v>#DIV/0!</v>
      </c>
      <c r="CD44" s="163" t="e">
        <f t="shared" si="109"/>
        <v>#DIV/0!</v>
      </c>
      <c r="CE44" s="163" t="e">
        <f t="shared" si="109"/>
        <v>#DIV/0!</v>
      </c>
      <c r="CF44" s="163" t="e">
        <f t="shared" si="109"/>
        <v>#DIV/0!</v>
      </c>
      <c r="CG44" s="163" t="e">
        <f t="shared" si="109"/>
        <v>#DIV/0!</v>
      </c>
      <c r="CH44" s="163" t="e">
        <f t="shared" si="109"/>
        <v>#DIV/0!</v>
      </c>
      <c r="CI44" s="204" t="e">
        <f t="shared" si="109"/>
        <v>#DIV/0!</v>
      </c>
      <c r="CJ44" s="163" t="e">
        <f t="shared" si="109"/>
        <v>#DIV/0!</v>
      </c>
      <c r="CK44" s="163" t="e">
        <f t="shared" si="109"/>
        <v>#DIV/0!</v>
      </c>
      <c r="CL44" s="163" t="e">
        <f t="shared" si="109"/>
        <v>#DIV/0!</v>
      </c>
      <c r="CM44" s="205" t="e">
        <f t="shared" si="109"/>
        <v>#DIV/0!</v>
      </c>
      <c r="CN44" s="163" t="e">
        <f t="shared" si="109"/>
        <v>#DIV/0!</v>
      </c>
      <c r="CO44" s="163" t="e">
        <f t="shared" si="109"/>
        <v>#DIV/0!</v>
      </c>
      <c r="CP44" s="163" t="e">
        <f t="shared" si="109"/>
        <v>#DIV/0!</v>
      </c>
      <c r="CQ44" s="163"/>
      <c r="CR44" s="163" t="e">
        <f t="shared" ref="CR44:DD44" si="110">+AVERAGEIFS(AC$7:AC$112,$K$7:$K$112,$AR44,$M$7:$M$112,"M")</f>
        <v>#DIV/0!</v>
      </c>
      <c r="CS44" s="163" t="e">
        <f t="shared" si="110"/>
        <v>#DIV/0!</v>
      </c>
      <c r="CT44" s="163" t="e">
        <f t="shared" si="110"/>
        <v>#DIV/0!</v>
      </c>
      <c r="CU44" s="204" t="e">
        <f t="shared" si="110"/>
        <v>#DIV/0!</v>
      </c>
      <c r="CV44" s="205" t="e">
        <f t="shared" si="110"/>
        <v>#DIV/0!</v>
      </c>
      <c r="CW44" s="163" t="e">
        <f t="shared" si="110"/>
        <v>#DIV/0!</v>
      </c>
      <c r="CX44" s="163" t="e">
        <f t="shared" si="110"/>
        <v>#DIV/0!</v>
      </c>
      <c r="CY44" s="163" t="e">
        <f t="shared" si="110"/>
        <v>#DIV/0!</v>
      </c>
      <c r="CZ44" s="163" t="e">
        <f t="shared" si="110"/>
        <v>#DIV/0!</v>
      </c>
      <c r="DA44" s="163" t="e">
        <f t="shared" si="110"/>
        <v>#DIV/0!</v>
      </c>
      <c r="DB44" s="163" t="e">
        <f t="shared" si="110"/>
        <v>#DIV/0!</v>
      </c>
      <c r="DC44" s="163" t="e">
        <f t="shared" si="110"/>
        <v>#DIV/0!</v>
      </c>
      <c r="DD44" s="163" t="e">
        <f t="shared" si="110"/>
        <v>#DIV/0!</v>
      </c>
      <c r="DE44" s="197" t="e">
        <f t="shared" si="17"/>
        <v>#DIV/0!</v>
      </c>
      <c r="DF44" s="198" t="e">
        <f t="shared" si="18"/>
        <v>#DIV/0!</v>
      </c>
      <c r="DG44" s="198"/>
      <c r="DH44" s="198" t="e">
        <f t="shared" si="20"/>
        <v>#DIV/0!</v>
      </c>
      <c r="DI44" s="201" t="e">
        <f t="shared" si="21"/>
        <v>#DIV/0!</v>
      </c>
      <c r="DJ44" s="206" t="e">
        <f t="shared" si="22"/>
        <v>#DIV/0!</v>
      </c>
      <c r="DK44" s="203">
        <f t="shared" si="6"/>
        <v>0</v>
      </c>
      <c r="DL44" s="106"/>
      <c r="DM44" s="165"/>
      <c r="DN44" s="163"/>
      <c r="DO44" s="163"/>
      <c r="DP44" s="163"/>
      <c r="DQ44" s="163"/>
      <c r="DR44" s="163"/>
      <c r="DS44" s="204"/>
      <c r="DT44" s="163"/>
      <c r="DU44" s="163"/>
      <c r="DV44" s="163"/>
      <c r="DW44" s="205"/>
      <c r="DX44" s="163"/>
      <c r="DY44" s="163"/>
      <c r="DZ44" s="163"/>
      <c r="EA44" s="163"/>
      <c r="EB44" s="163"/>
      <c r="EC44" s="163"/>
      <c r="ED44" s="163"/>
      <c r="EE44" s="204"/>
      <c r="EF44" s="205"/>
      <c r="EG44" s="163"/>
      <c r="EH44" s="163"/>
      <c r="EI44" s="163"/>
      <c r="EJ44" s="163"/>
      <c r="EK44" s="163"/>
      <c r="EL44" s="163"/>
      <c r="EM44" s="163"/>
      <c r="EN44" s="163"/>
      <c r="EO44" s="197"/>
      <c r="EP44" s="198"/>
      <c r="EQ44" s="198"/>
      <c r="ER44" s="198"/>
      <c r="ES44" s="201"/>
      <c r="ET44" s="206"/>
      <c r="EU44" s="203">
        <f t="shared" si="10"/>
        <v>0</v>
      </c>
      <c r="EV44" s="78"/>
      <c r="EW44" s="213" t="e">
        <f t="shared" si="29"/>
        <v>#DIV/0!</v>
      </c>
      <c r="EX44" s="214"/>
      <c r="EY44" s="215" t="e">
        <f t="shared" si="31"/>
        <v>#DIV/0!</v>
      </c>
      <c r="EZ44" s="215"/>
      <c r="FA44" s="216" t="e">
        <f t="shared" si="33"/>
        <v>#DIV/0!</v>
      </c>
      <c r="FB44" s="215"/>
      <c r="FC44" s="216" t="e">
        <f t="shared" si="35"/>
        <v>#DIV/0!</v>
      </c>
      <c r="FD44" s="217"/>
      <c r="FE44" s="215" t="e">
        <f t="shared" si="37"/>
        <v>#DIV/0!</v>
      </c>
      <c r="FF44" s="217"/>
      <c r="FG44" s="215" t="e">
        <f t="shared" si="39"/>
        <v>#DIV/0!</v>
      </c>
      <c r="FH44" s="218"/>
    </row>
    <row r="45" spans="2:165" s="1" customFormat="1" ht="30" customHeight="1">
      <c r="B45" s="147">
        <v>45</v>
      </c>
      <c r="C45" s="358">
        <v>44105</v>
      </c>
      <c r="D45" s="360" t="s">
        <v>263</v>
      </c>
      <c r="E45" s="358"/>
      <c r="F45" s="148" t="s">
        <v>142</v>
      </c>
      <c r="G45" s="148" t="s">
        <v>35</v>
      </c>
      <c r="H45" s="158" t="s">
        <v>16</v>
      </c>
      <c r="I45" s="135" t="s">
        <v>109</v>
      </c>
      <c r="J45" s="119" t="s">
        <v>152</v>
      </c>
      <c r="K45" s="149"/>
      <c r="L45" s="150"/>
      <c r="M45" s="149"/>
      <c r="N45" s="151">
        <v>5</v>
      </c>
      <c r="O45" s="152">
        <v>3</v>
      </c>
      <c r="P45" s="152">
        <v>5</v>
      </c>
      <c r="Q45" s="153" t="s">
        <v>35</v>
      </c>
      <c r="R45" s="153" t="s">
        <v>35</v>
      </c>
      <c r="S45" s="154" t="s">
        <v>34</v>
      </c>
      <c r="T45" s="151">
        <v>5</v>
      </c>
      <c r="U45" s="153" t="s">
        <v>35</v>
      </c>
      <c r="V45" s="152">
        <v>5</v>
      </c>
      <c r="W45" s="152">
        <v>5</v>
      </c>
      <c r="X45" s="155">
        <v>5</v>
      </c>
      <c r="Y45" s="151">
        <v>5</v>
      </c>
      <c r="Z45" s="152">
        <v>5</v>
      </c>
      <c r="AA45" s="152">
        <v>5</v>
      </c>
      <c r="AB45" s="153" t="s">
        <v>35</v>
      </c>
      <c r="AC45" s="152">
        <v>5</v>
      </c>
      <c r="AD45" s="152">
        <v>5</v>
      </c>
      <c r="AE45" s="155">
        <v>5</v>
      </c>
      <c r="AF45" s="151">
        <v>5</v>
      </c>
      <c r="AG45" s="155">
        <v>5</v>
      </c>
      <c r="AH45" s="151">
        <v>5</v>
      </c>
      <c r="AI45" s="152">
        <v>5</v>
      </c>
      <c r="AJ45" s="152">
        <v>3</v>
      </c>
      <c r="AK45" s="153" t="s">
        <v>35</v>
      </c>
      <c r="AL45" s="153" t="s">
        <v>201</v>
      </c>
      <c r="AM45" s="153" t="s">
        <v>35</v>
      </c>
      <c r="AN45" s="152">
        <v>5</v>
      </c>
      <c r="AO45" s="154" t="s">
        <v>35</v>
      </c>
      <c r="AP45" s="79"/>
      <c r="AQ45" s="104"/>
      <c r="AR45" s="316" t="s">
        <v>57</v>
      </c>
      <c r="AS45" s="163" t="e">
        <f t="shared" si="107"/>
        <v>#DIV/0!</v>
      </c>
      <c r="AT45" s="163" t="e">
        <f t="shared" si="107"/>
        <v>#DIV/0!</v>
      </c>
      <c r="AU45" s="163" t="e">
        <f t="shared" si="107"/>
        <v>#DIV/0!</v>
      </c>
      <c r="AV45" s="163" t="e">
        <f t="shared" si="107"/>
        <v>#DIV/0!</v>
      </c>
      <c r="AW45" s="163" t="e">
        <f t="shared" si="107"/>
        <v>#DIV/0!</v>
      </c>
      <c r="AX45" s="163" t="e">
        <f t="shared" si="107"/>
        <v>#DIV/0!</v>
      </c>
      <c r="AY45" s="165" t="e">
        <f t="shared" si="107"/>
        <v>#DIV/0!</v>
      </c>
      <c r="AZ45" s="163" t="e">
        <f t="shared" si="107"/>
        <v>#DIV/0!</v>
      </c>
      <c r="BA45" s="163" t="e">
        <f t="shared" si="107"/>
        <v>#DIV/0!</v>
      </c>
      <c r="BB45" s="163" t="e">
        <f t="shared" si="107"/>
        <v>#DIV/0!</v>
      </c>
      <c r="BC45" s="164" t="e">
        <f t="shared" si="107"/>
        <v>#DIV/0!</v>
      </c>
      <c r="BD45" s="163" t="e">
        <f t="shared" si="107"/>
        <v>#DIV/0!</v>
      </c>
      <c r="BE45" s="163" t="e">
        <f t="shared" si="107"/>
        <v>#DIV/0!</v>
      </c>
      <c r="BF45" s="163" t="e">
        <f t="shared" si="107"/>
        <v>#DIV/0!</v>
      </c>
      <c r="BG45" s="163"/>
      <c r="BH45" s="163" t="e">
        <f t="shared" si="108"/>
        <v>#DIV/0!</v>
      </c>
      <c r="BI45" s="163" t="e">
        <f t="shared" si="108"/>
        <v>#DIV/0!</v>
      </c>
      <c r="BJ45" s="163" t="e">
        <f t="shared" si="108"/>
        <v>#DIV/0!</v>
      </c>
      <c r="BK45" s="165" t="e">
        <f t="shared" si="108"/>
        <v>#DIV/0!</v>
      </c>
      <c r="BL45" s="164" t="e">
        <f t="shared" si="108"/>
        <v>#DIV/0!</v>
      </c>
      <c r="BM45" s="163" t="e">
        <f t="shared" si="108"/>
        <v>#DIV/0!</v>
      </c>
      <c r="BN45" s="163" t="e">
        <f t="shared" si="108"/>
        <v>#DIV/0!</v>
      </c>
      <c r="BO45" s="163" t="e">
        <f t="shared" si="108"/>
        <v>#DIV/0!</v>
      </c>
      <c r="BP45" s="163" t="e">
        <f t="shared" si="108"/>
        <v>#DIV/0!</v>
      </c>
      <c r="BQ45" s="163" t="e">
        <f t="shared" si="108"/>
        <v>#DIV/0!</v>
      </c>
      <c r="BR45" s="163" t="e">
        <f t="shared" si="108"/>
        <v>#DIV/0!</v>
      </c>
      <c r="BS45" s="163" t="e">
        <f t="shared" si="108"/>
        <v>#DIV/0!</v>
      </c>
      <c r="BT45" s="164" t="e">
        <f t="shared" si="108"/>
        <v>#DIV/0!</v>
      </c>
      <c r="BU45" s="165" t="e">
        <f>AVERAGE(AS45:AX45)</f>
        <v>#DIV/0!</v>
      </c>
      <c r="BV45" s="163" t="e">
        <f>AVERAGE(AY45:BC45)</f>
        <v>#DIV/0!</v>
      </c>
      <c r="BW45" s="163" t="e">
        <f>AVERAGE(BD45:BJ45)</f>
        <v>#DIV/0!</v>
      </c>
      <c r="BX45" s="163" t="e">
        <f>AVERAGE(BK45:BL45)</f>
        <v>#DIV/0!</v>
      </c>
      <c r="BY45" s="163" t="e">
        <f>AVERAGE(BM45:BT45)</f>
        <v>#DIV/0!</v>
      </c>
      <c r="BZ45" s="163" t="e">
        <f>AVERAGE(BU45:BY45)</f>
        <v>#DIV/0!</v>
      </c>
      <c r="CA45" s="168">
        <f t="shared" si="41"/>
        <v>0</v>
      </c>
      <c r="CB45" s="79"/>
      <c r="CC45" s="165"/>
      <c r="CD45" s="163"/>
      <c r="CE45" s="163"/>
      <c r="CF45" s="163"/>
      <c r="CG45" s="163"/>
      <c r="CH45" s="163"/>
      <c r="CI45" s="204"/>
      <c r="CJ45" s="163"/>
      <c r="CK45" s="163"/>
      <c r="CL45" s="163"/>
      <c r="CM45" s="205"/>
      <c r="CN45" s="163"/>
      <c r="CO45" s="163"/>
      <c r="CP45" s="163"/>
      <c r="CQ45" s="163"/>
      <c r="CR45" s="163"/>
      <c r="CS45" s="163"/>
      <c r="CT45" s="163"/>
      <c r="CU45" s="204"/>
      <c r="CV45" s="205"/>
      <c r="CW45" s="163"/>
      <c r="CX45" s="163"/>
      <c r="CY45" s="163"/>
      <c r="CZ45" s="163"/>
      <c r="DA45" s="163"/>
      <c r="DB45" s="163"/>
      <c r="DC45" s="163"/>
      <c r="DD45" s="163"/>
      <c r="DE45" s="197"/>
      <c r="DF45" s="198"/>
      <c r="DG45" s="198"/>
      <c r="DH45" s="198"/>
      <c r="DI45" s="201"/>
      <c r="DJ45" s="206"/>
      <c r="DK45" s="203">
        <f t="shared" si="6"/>
        <v>0</v>
      </c>
      <c r="DL45" s="106"/>
      <c r="DM45" s="165" t="e">
        <f t="shared" ref="DM45:DZ45" si="111">+AVERAGEIFS(N$7:N$112,$K$7:$K$112,$AR45,$M$7:$M$112,"H")</f>
        <v>#DIV/0!</v>
      </c>
      <c r="DN45" s="163" t="e">
        <f t="shared" si="111"/>
        <v>#DIV/0!</v>
      </c>
      <c r="DO45" s="163" t="e">
        <f t="shared" si="111"/>
        <v>#DIV/0!</v>
      </c>
      <c r="DP45" s="163" t="e">
        <f t="shared" si="111"/>
        <v>#DIV/0!</v>
      </c>
      <c r="DQ45" s="163" t="e">
        <f t="shared" si="111"/>
        <v>#DIV/0!</v>
      </c>
      <c r="DR45" s="163" t="e">
        <f t="shared" si="111"/>
        <v>#DIV/0!</v>
      </c>
      <c r="DS45" s="204" t="e">
        <f t="shared" si="111"/>
        <v>#DIV/0!</v>
      </c>
      <c r="DT45" s="163" t="e">
        <f t="shared" si="111"/>
        <v>#DIV/0!</v>
      </c>
      <c r="DU45" s="163" t="e">
        <f t="shared" si="111"/>
        <v>#DIV/0!</v>
      </c>
      <c r="DV45" s="163" t="e">
        <f t="shared" si="111"/>
        <v>#DIV/0!</v>
      </c>
      <c r="DW45" s="205" t="e">
        <f t="shared" si="111"/>
        <v>#DIV/0!</v>
      </c>
      <c r="DX45" s="163" t="e">
        <f t="shared" si="111"/>
        <v>#DIV/0!</v>
      </c>
      <c r="DY45" s="163" t="e">
        <f t="shared" si="111"/>
        <v>#DIV/0!</v>
      </c>
      <c r="DZ45" s="163" t="e">
        <f t="shared" si="111"/>
        <v>#DIV/0!</v>
      </c>
      <c r="EA45" s="163"/>
      <c r="EB45" s="163" t="e">
        <f t="shared" ref="EB45:EN45" si="112">+AVERAGEIFS(AC$7:AC$112,$K$7:$K$112,$AR45,$M$7:$M$112,"H")</f>
        <v>#DIV/0!</v>
      </c>
      <c r="EC45" s="163" t="e">
        <f t="shared" si="112"/>
        <v>#DIV/0!</v>
      </c>
      <c r="ED45" s="163" t="e">
        <f t="shared" si="112"/>
        <v>#DIV/0!</v>
      </c>
      <c r="EE45" s="204" t="e">
        <f t="shared" si="112"/>
        <v>#DIV/0!</v>
      </c>
      <c r="EF45" s="205" t="e">
        <f t="shared" si="112"/>
        <v>#DIV/0!</v>
      </c>
      <c r="EG45" s="163" t="e">
        <f t="shared" si="112"/>
        <v>#DIV/0!</v>
      </c>
      <c r="EH45" s="163" t="e">
        <f t="shared" si="112"/>
        <v>#DIV/0!</v>
      </c>
      <c r="EI45" s="163" t="e">
        <f t="shared" si="112"/>
        <v>#DIV/0!</v>
      </c>
      <c r="EJ45" s="163" t="e">
        <f t="shared" si="112"/>
        <v>#DIV/0!</v>
      </c>
      <c r="EK45" s="163" t="e">
        <f t="shared" si="112"/>
        <v>#DIV/0!</v>
      </c>
      <c r="EL45" s="163" t="e">
        <f t="shared" si="112"/>
        <v>#DIV/0!</v>
      </c>
      <c r="EM45" s="163" t="e">
        <f t="shared" si="112"/>
        <v>#DIV/0!</v>
      </c>
      <c r="EN45" s="163" t="e">
        <f t="shared" si="112"/>
        <v>#DIV/0!</v>
      </c>
      <c r="EO45" s="197" t="e">
        <f t="shared" si="23"/>
        <v>#DIV/0!</v>
      </c>
      <c r="EP45" s="198" t="e">
        <f t="shared" si="24"/>
        <v>#DIV/0!</v>
      </c>
      <c r="EQ45" s="198" t="e">
        <f t="shared" si="25"/>
        <v>#DIV/0!</v>
      </c>
      <c r="ER45" s="198" t="e">
        <f t="shared" si="26"/>
        <v>#DIV/0!</v>
      </c>
      <c r="ES45" s="201" t="e">
        <f t="shared" si="27"/>
        <v>#DIV/0!</v>
      </c>
      <c r="ET45" s="206" t="e">
        <f t="shared" si="28"/>
        <v>#DIV/0!</v>
      </c>
      <c r="EU45" s="203">
        <f t="shared" si="10"/>
        <v>0</v>
      </c>
      <c r="EV45" s="78"/>
      <c r="EW45" s="213"/>
      <c r="EX45" s="214" t="e">
        <f t="shared" si="30"/>
        <v>#DIV/0!</v>
      </c>
      <c r="EY45" s="215"/>
      <c r="EZ45" s="215" t="e">
        <f t="shared" si="32"/>
        <v>#DIV/0!</v>
      </c>
      <c r="FA45" s="216"/>
      <c r="FB45" s="215" t="e">
        <f t="shared" si="34"/>
        <v>#DIV/0!</v>
      </c>
      <c r="FC45" s="216"/>
      <c r="FD45" s="217" t="e">
        <f t="shared" si="36"/>
        <v>#DIV/0!</v>
      </c>
      <c r="FE45" s="215"/>
      <c r="FF45" s="217" t="e">
        <f t="shared" si="38"/>
        <v>#DIV/0!</v>
      </c>
      <c r="FG45" s="215"/>
      <c r="FH45" s="218" t="e">
        <f t="shared" si="40"/>
        <v>#DIV/0!</v>
      </c>
    </row>
    <row r="46" spans="2:165" s="1" customFormat="1" ht="30" customHeight="1">
      <c r="B46" s="147">
        <v>46</v>
      </c>
      <c r="C46" s="358">
        <v>44105</v>
      </c>
      <c r="D46" s="360" t="s">
        <v>263</v>
      </c>
      <c r="E46" s="358"/>
      <c r="F46" s="148" t="s">
        <v>142</v>
      </c>
      <c r="G46" s="148" t="s">
        <v>35</v>
      </c>
      <c r="H46" s="158" t="s">
        <v>361</v>
      </c>
      <c r="I46" s="135" t="s">
        <v>272</v>
      </c>
      <c r="J46" s="119" t="s">
        <v>152</v>
      </c>
      <c r="K46" s="149"/>
      <c r="L46" s="150"/>
      <c r="M46" s="149"/>
      <c r="N46" s="151">
        <v>4</v>
      </c>
      <c r="O46" s="152">
        <v>4</v>
      </c>
      <c r="P46" s="152">
        <v>4</v>
      </c>
      <c r="Q46" s="153" t="s">
        <v>35</v>
      </c>
      <c r="R46" s="153" t="s">
        <v>34</v>
      </c>
      <c r="S46" s="154" t="s">
        <v>201</v>
      </c>
      <c r="T46" s="151">
        <v>5</v>
      </c>
      <c r="U46" s="153" t="s">
        <v>201</v>
      </c>
      <c r="V46" s="152">
        <v>4</v>
      </c>
      <c r="W46" s="152">
        <v>5</v>
      </c>
      <c r="X46" s="155">
        <v>5</v>
      </c>
      <c r="Y46" s="151">
        <v>5</v>
      </c>
      <c r="Z46" s="152">
        <v>5</v>
      </c>
      <c r="AA46" s="152">
        <v>5</v>
      </c>
      <c r="AB46" s="153" t="s">
        <v>35</v>
      </c>
      <c r="AC46" s="152">
        <v>5</v>
      </c>
      <c r="AD46" s="152"/>
      <c r="AE46" s="155"/>
      <c r="AF46" s="151">
        <v>5</v>
      </c>
      <c r="AG46" s="155">
        <v>5</v>
      </c>
      <c r="AH46" s="151">
        <v>5</v>
      </c>
      <c r="AI46" s="152">
        <v>5</v>
      </c>
      <c r="AJ46" s="152">
        <v>5</v>
      </c>
      <c r="AK46" s="153" t="s">
        <v>35</v>
      </c>
      <c r="AL46" s="153" t="s">
        <v>35</v>
      </c>
      <c r="AM46" s="153" t="s">
        <v>35</v>
      </c>
      <c r="AN46" s="152">
        <v>5</v>
      </c>
      <c r="AO46" s="154" t="s">
        <v>35</v>
      </c>
      <c r="AP46" s="79"/>
      <c r="AQ46" s="104"/>
      <c r="AR46" s="317"/>
      <c r="AS46" s="105"/>
      <c r="AT46" s="105"/>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169" t="s">
        <v>6</v>
      </c>
      <c r="CA46" s="170">
        <f>SUM(CA7:CA45)</f>
        <v>-1</v>
      </c>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219" t="s">
        <v>236</v>
      </c>
      <c r="DK46" s="169">
        <f>SUM(DK7:DK45)</f>
        <v>0</v>
      </c>
      <c r="DL46" s="106"/>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c r="EO46" s="79"/>
      <c r="EP46" s="79"/>
      <c r="EQ46" s="79"/>
      <c r="ER46" s="79"/>
      <c r="ES46" s="79"/>
      <c r="ET46" s="219" t="s">
        <v>235</v>
      </c>
      <c r="EU46" s="169">
        <f>SUM(EU7:EU45)</f>
        <v>0</v>
      </c>
      <c r="EV46" s="78"/>
      <c r="EW46" s="78"/>
      <c r="EX46" s="78"/>
      <c r="EY46" s="78"/>
      <c r="EZ46" s="78"/>
      <c r="FA46" s="78"/>
      <c r="FB46" s="78"/>
      <c r="FC46" s="78"/>
      <c r="FD46" s="78"/>
      <c r="FE46" s="78"/>
      <c r="FF46" s="78"/>
      <c r="FG46" s="78"/>
      <c r="FH46" s="78"/>
    </row>
    <row r="47" spans="2:165" s="1" customFormat="1" ht="30" customHeight="1">
      <c r="B47" s="147">
        <v>47</v>
      </c>
      <c r="C47" s="358">
        <v>44105</v>
      </c>
      <c r="D47" s="360" t="s">
        <v>263</v>
      </c>
      <c r="E47" s="358"/>
      <c r="F47" s="148" t="s">
        <v>142</v>
      </c>
      <c r="G47" s="148" t="s">
        <v>34</v>
      </c>
      <c r="H47" s="158" t="s">
        <v>16</v>
      </c>
      <c r="I47" s="135" t="s">
        <v>109</v>
      </c>
      <c r="J47" s="119" t="s">
        <v>151</v>
      </c>
      <c r="K47" s="149"/>
      <c r="L47" s="150"/>
      <c r="M47" s="149"/>
      <c r="N47" s="151">
        <v>3</v>
      </c>
      <c r="O47" s="152">
        <v>2</v>
      </c>
      <c r="P47" s="152">
        <v>2</v>
      </c>
      <c r="Q47" s="153" t="s">
        <v>34</v>
      </c>
      <c r="R47" s="153" t="s">
        <v>34</v>
      </c>
      <c r="S47" s="154" t="s">
        <v>34</v>
      </c>
      <c r="T47" s="151">
        <v>5</v>
      </c>
      <c r="U47" s="153" t="s">
        <v>34</v>
      </c>
      <c r="V47" s="152">
        <v>3</v>
      </c>
      <c r="W47" s="152">
        <v>3</v>
      </c>
      <c r="X47" s="155">
        <v>3</v>
      </c>
      <c r="Y47" s="151">
        <v>5</v>
      </c>
      <c r="Z47" s="152">
        <v>5</v>
      </c>
      <c r="AA47" s="152">
        <v>5</v>
      </c>
      <c r="AB47" s="153" t="s">
        <v>35</v>
      </c>
      <c r="AC47" s="152">
        <v>5</v>
      </c>
      <c r="AD47" s="152">
        <v>5</v>
      </c>
      <c r="AE47" s="155">
        <v>5</v>
      </c>
      <c r="AF47" s="151"/>
      <c r="AG47" s="155"/>
      <c r="AH47" s="151">
        <v>5</v>
      </c>
      <c r="AI47" s="152">
        <v>4</v>
      </c>
      <c r="AJ47" s="152">
        <v>4</v>
      </c>
      <c r="AK47" s="153" t="s">
        <v>35</v>
      </c>
      <c r="AL47" s="153" t="s">
        <v>35</v>
      </c>
      <c r="AM47" s="153" t="s">
        <v>35</v>
      </c>
      <c r="AN47" s="152">
        <v>4</v>
      </c>
      <c r="AO47" s="154" t="s">
        <v>35</v>
      </c>
      <c r="AP47" s="79"/>
      <c r="AQ47" s="104"/>
      <c r="AR47" s="318"/>
      <c r="AS47" s="105"/>
      <c r="AT47" s="105"/>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102"/>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106"/>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c r="EO47" s="79"/>
      <c r="EP47" s="79"/>
      <c r="EQ47" s="79"/>
      <c r="ER47" s="79"/>
      <c r="ES47" s="79"/>
      <c r="ET47" s="79"/>
      <c r="EU47" s="79"/>
      <c r="EV47" s="78"/>
      <c r="EW47" s="78"/>
      <c r="EX47" s="78"/>
      <c r="EY47" s="78"/>
      <c r="EZ47" s="78"/>
      <c r="FA47" s="78"/>
      <c r="FB47" s="78"/>
      <c r="FC47" s="78"/>
      <c r="FD47" s="78"/>
      <c r="FE47" s="78"/>
      <c r="FF47" s="78"/>
      <c r="FG47" s="78"/>
      <c r="FH47" s="78"/>
    </row>
    <row r="48" spans="2:165" s="1" customFormat="1" ht="30" customHeight="1">
      <c r="B48" s="147">
        <v>50</v>
      </c>
      <c r="C48" s="358">
        <v>44105</v>
      </c>
      <c r="D48" s="360" t="s">
        <v>263</v>
      </c>
      <c r="E48" s="358"/>
      <c r="F48" s="148"/>
      <c r="G48" s="148" t="s">
        <v>34</v>
      </c>
      <c r="H48" s="158" t="s">
        <v>16</v>
      </c>
      <c r="I48" s="135" t="s">
        <v>109</v>
      </c>
      <c r="J48" s="119" t="s">
        <v>151</v>
      </c>
      <c r="K48" s="149"/>
      <c r="L48" s="150"/>
      <c r="M48" s="149"/>
      <c r="N48" s="151">
        <v>4</v>
      </c>
      <c r="O48" s="152">
        <v>4</v>
      </c>
      <c r="P48" s="152">
        <v>3</v>
      </c>
      <c r="Q48" s="153" t="s">
        <v>201</v>
      </c>
      <c r="R48" s="153" t="s">
        <v>201</v>
      </c>
      <c r="S48" s="154" t="s">
        <v>35</v>
      </c>
      <c r="T48" s="151"/>
      <c r="U48" s="153" t="s">
        <v>35</v>
      </c>
      <c r="V48" s="152">
        <v>4</v>
      </c>
      <c r="W48" s="152">
        <v>4</v>
      </c>
      <c r="X48" s="155">
        <v>4</v>
      </c>
      <c r="Y48" s="151">
        <v>5</v>
      </c>
      <c r="Z48" s="152">
        <v>5</v>
      </c>
      <c r="AA48" s="152">
        <v>5</v>
      </c>
      <c r="AB48" s="153" t="s">
        <v>35</v>
      </c>
      <c r="AC48" s="152">
        <v>5</v>
      </c>
      <c r="AD48" s="152">
        <v>5</v>
      </c>
      <c r="AE48" s="155">
        <v>5</v>
      </c>
      <c r="AF48" s="151">
        <v>5</v>
      </c>
      <c r="AG48" s="155">
        <v>5</v>
      </c>
      <c r="AH48" s="151">
        <v>5</v>
      </c>
      <c r="AI48" s="152">
        <v>4</v>
      </c>
      <c r="AJ48" s="152">
        <v>4</v>
      </c>
      <c r="AK48" s="153" t="s">
        <v>35</v>
      </c>
      <c r="AL48" s="153" t="s">
        <v>35</v>
      </c>
      <c r="AM48" s="153" t="s">
        <v>35</v>
      </c>
      <c r="AN48" s="152">
        <v>5</v>
      </c>
      <c r="AO48" s="154" t="s">
        <v>35</v>
      </c>
      <c r="AP48" s="79"/>
      <c r="AQ48" s="104"/>
      <c r="AR48" s="318"/>
      <c r="AS48" s="105"/>
      <c r="AT48" s="105"/>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102"/>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106"/>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c r="EO48" s="79"/>
      <c r="EP48" s="79"/>
      <c r="EQ48" s="79"/>
      <c r="ER48" s="79"/>
      <c r="ES48" s="79"/>
      <c r="ET48" s="79"/>
      <c r="EU48" s="79"/>
      <c r="EV48" s="78"/>
      <c r="EW48" s="78"/>
      <c r="EX48" s="78"/>
      <c r="EY48" s="78"/>
      <c r="EZ48" s="78"/>
      <c r="FA48" s="78"/>
      <c r="FB48" s="78"/>
      <c r="FC48" s="78"/>
      <c r="FD48" s="78"/>
      <c r="FE48" s="78"/>
      <c r="FF48" s="78"/>
      <c r="FG48" s="78"/>
      <c r="FH48" s="78"/>
    </row>
    <row r="49" spans="2:164" s="1" customFormat="1" ht="30" customHeight="1">
      <c r="B49" s="147">
        <v>51</v>
      </c>
      <c r="C49" s="358">
        <v>44105</v>
      </c>
      <c r="D49" s="360" t="s">
        <v>263</v>
      </c>
      <c r="E49" s="358"/>
      <c r="F49" s="148" t="s">
        <v>270</v>
      </c>
      <c r="G49" s="148" t="s">
        <v>34</v>
      </c>
      <c r="H49" s="158"/>
      <c r="I49" s="156"/>
      <c r="J49" s="119" t="s">
        <v>152</v>
      </c>
      <c r="K49" s="149"/>
      <c r="L49" s="150"/>
      <c r="M49" s="149"/>
      <c r="N49" s="151">
        <v>3</v>
      </c>
      <c r="O49" s="152">
        <v>3</v>
      </c>
      <c r="P49" s="152">
        <v>3</v>
      </c>
      <c r="Q49" s="153" t="s">
        <v>34</v>
      </c>
      <c r="R49" s="153" t="s">
        <v>34</v>
      </c>
      <c r="S49" s="154" t="s">
        <v>34</v>
      </c>
      <c r="T49" s="151">
        <v>3</v>
      </c>
      <c r="U49" s="153" t="s">
        <v>34</v>
      </c>
      <c r="V49" s="152">
        <v>3</v>
      </c>
      <c r="W49" s="152">
        <v>3</v>
      </c>
      <c r="X49" s="155">
        <v>2</v>
      </c>
      <c r="Y49" s="151">
        <v>3</v>
      </c>
      <c r="Z49" s="152">
        <v>3</v>
      </c>
      <c r="AA49" s="152">
        <v>3</v>
      </c>
      <c r="AB49" s="153" t="s">
        <v>35</v>
      </c>
      <c r="AC49" s="152">
        <v>3</v>
      </c>
      <c r="AD49" s="152">
        <v>3</v>
      </c>
      <c r="AE49" s="155">
        <v>3</v>
      </c>
      <c r="AF49" s="151">
        <v>3</v>
      </c>
      <c r="AG49" s="155">
        <v>3</v>
      </c>
      <c r="AH49" s="151">
        <v>4</v>
      </c>
      <c r="AI49" s="152">
        <v>4</v>
      </c>
      <c r="AJ49" s="152">
        <v>4</v>
      </c>
      <c r="AK49" s="153" t="s">
        <v>35</v>
      </c>
      <c r="AL49" s="153" t="s">
        <v>34</v>
      </c>
      <c r="AM49" s="153" t="s">
        <v>34</v>
      </c>
      <c r="AN49" s="152">
        <v>3</v>
      </c>
      <c r="AO49" s="154" t="s">
        <v>34</v>
      </c>
      <c r="AP49" s="79"/>
      <c r="AQ49" s="104"/>
      <c r="AR49" s="318"/>
      <c r="AS49" s="105"/>
      <c r="AT49" s="105"/>
      <c r="AU49" s="79"/>
      <c r="AV49" s="79"/>
      <c r="AW49" s="79"/>
      <c r="AX49" s="79"/>
      <c r="AY49" s="79"/>
      <c r="AZ49" s="79"/>
      <c r="BA49" s="79"/>
      <c r="BB49" s="79"/>
      <c r="BC49" s="79"/>
      <c r="BD49" s="79"/>
      <c r="BE49" s="79"/>
      <c r="BF49" s="79"/>
      <c r="BG49" s="79"/>
      <c r="BH49" s="79"/>
      <c r="BI49" s="79"/>
      <c r="BJ49" s="79"/>
      <c r="BK49" s="79"/>
      <c r="BL49" s="79"/>
      <c r="BM49" s="79"/>
      <c r="BN49" s="79"/>
      <c r="BO49" s="79"/>
      <c r="BP49" s="79"/>
      <c r="BQ49" s="79"/>
      <c r="BR49" s="79"/>
      <c r="BS49" s="79"/>
      <c r="BT49" s="79"/>
      <c r="BU49" s="79"/>
      <c r="BV49" s="79"/>
      <c r="BW49" s="79"/>
      <c r="BX49" s="79"/>
      <c r="BY49" s="79"/>
      <c r="BZ49" s="79"/>
      <c r="CA49" s="79"/>
      <c r="CB49" s="79"/>
      <c r="CC49" s="79"/>
      <c r="CD49" s="102"/>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106"/>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c r="EO49" s="79"/>
      <c r="EP49" s="79"/>
      <c r="EQ49" s="79"/>
      <c r="ER49" s="79"/>
      <c r="ES49" s="79"/>
      <c r="ET49" s="79"/>
      <c r="EU49" s="79"/>
      <c r="EV49" s="78"/>
      <c r="EW49" s="78"/>
      <c r="EX49" s="78"/>
      <c r="EY49" s="78"/>
      <c r="EZ49" s="78"/>
      <c r="FA49" s="78"/>
      <c r="FB49" s="78"/>
      <c r="FC49" s="78"/>
      <c r="FD49" s="78"/>
      <c r="FE49" s="78"/>
      <c r="FF49" s="78"/>
      <c r="FG49" s="78"/>
      <c r="FH49" s="78"/>
    </row>
    <row r="50" spans="2:164" s="1" customFormat="1" ht="30" customHeight="1">
      <c r="B50" s="147">
        <v>52</v>
      </c>
      <c r="C50" s="358">
        <v>44105</v>
      </c>
      <c r="D50" s="360" t="s">
        <v>263</v>
      </c>
      <c r="E50" s="358"/>
      <c r="F50" s="148" t="s">
        <v>142</v>
      </c>
      <c r="G50" s="148" t="s">
        <v>34</v>
      </c>
      <c r="H50" s="158" t="s">
        <v>341</v>
      </c>
      <c r="I50" s="135" t="s">
        <v>147</v>
      </c>
      <c r="J50" s="119" t="s">
        <v>152</v>
      </c>
      <c r="K50" s="149"/>
      <c r="L50" s="150"/>
      <c r="M50" s="149"/>
      <c r="N50" s="151">
        <v>5</v>
      </c>
      <c r="O50" s="152">
        <v>5</v>
      </c>
      <c r="P50" s="152">
        <v>4</v>
      </c>
      <c r="Q50" s="153" t="s">
        <v>35</v>
      </c>
      <c r="R50" s="153" t="s">
        <v>34</v>
      </c>
      <c r="S50" s="154" t="s">
        <v>34</v>
      </c>
      <c r="T50" s="151">
        <v>4</v>
      </c>
      <c r="U50" s="153" t="s">
        <v>35</v>
      </c>
      <c r="V50" s="152">
        <v>5</v>
      </c>
      <c r="W50" s="152">
        <v>5</v>
      </c>
      <c r="X50" s="155">
        <v>5</v>
      </c>
      <c r="Y50" s="151">
        <v>4</v>
      </c>
      <c r="Z50" s="152">
        <v>3</v>
      </c>
      <c r="AA50" s="152">
        <v>4</v>
      </c>
      <c r="AB50" s="153" t="s">
        <v>34</v>
      </c>
      <c r="AC50" s="152">
        <v>4</v>
      </c>
      <c r="AD50" s="152">
        <v>4</v>
      </c>
      <c r="AE50" s="155">
        <v>4</v>
      </c>
      <c r="AF50" s="151">
        <v>4</v>
      </c>
      <c r="AG50" s="155">
        <v>5</v>
      </c>
      <c r="AH50" s="151">
        <v>5</v>
      </c>
      <c r="AI50" s="152">
        <v>5</v>
      </c>
      <c r="AJ50" s="152">
        <v>5</v>
      </c>
      <c r="AK50" s="153" t="s">
        <v>35</v>
      </c>
      <c r="AL50" s="153" t="s">
        <v>35</v>
      </c>
      <c r="AM50" s="153" t="s">
        <v>35</v>
      </c>
      <c r="AN50" s="152">
        <v>5</v>
      </c>
      <c r="AO50" s="154" t="s">
        <v>35</v>
      </c>
      <c r="AP50" s="79"/>
      <c r="AQ50" s="104"/>
      <c r="AR50" s="318"/>
      <c r="AS50" s="105"/>
      <c r="AT50" s="105"/>
      <c r="AU50" s="79"/>
      <c r="AV50" s="79"/>
      <c r="AW50" s="79"/>
      <c r="AX50" s="79"/>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102"/>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106"/>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c r="EO50" s="79"/>
      <c r="EP50" s="79"/>
      <c r="EQ50" s="79"/>
      <c r="ER50" s="79"/>
      <c r="ES50" s="79"/>
      <c r="ET50" s="79"/>
      <c r="EU50" s="79"/>
      <c r="EV50" s="78"/>
      <c r="EW50" s="78"/>
      <c r="EX50" s="78"/>
      <c r="EY50" s="78"/>
      <c r="EZ50" s="78"/>
      <c r="FA50" s="78"/>
      <c r="FB50" s="78"/>
      <c r="FC50" s="78"/>
      <c r="FD50" s="78"/>
      <c r="FE50" s="78"/>
      <c r="FF50" s="78"/>
      <c r="FG50" s="78"/>
      <c r="FH50" s="78"/>
    </row>
    <row r="51" spans="2:164" s="1" customFormat="1" ht="30" customHeight="1">
      <c r="B51" s="147">
        <v>53</v>
      </c>
      <c r="C51" s="358">
        <v>44105</v>
      </c>
      <c r="D51" s="360" t="s">
        <v>263</v>
      </c>
      <c r="E51" s="358"/>
      <c r="F51" s="148" t="s">
        <v>142</v>
      </c>
      <c r="G51" s="148" t="s">
        <v>35</v>
      </c>
      <c r="H51" s="158" t="s">
        <v>202</v>
      </c>
      <c r="I51" s="135" t="s">
        <v>147</v>
      </c>
      <c r="J51" s="119" t="s">
        <v>152</v>
      </c>
      <c r="K51" s="149"/>
      <c r="L51" s="150"/>
      <c r="M51" s="149"/>
      <c r="N51" s="151">
        <v>5</v>
      </c>
      <c r="O51" s="152">
        <v>3</v>
      </c>
      <c r="P51" s="152">
        <v>3</v>
      </c>
      <c r="Q51" s="153" t="s">
        <v>35</v>
      </c>
      <c r="R51" s="153" t="s">
        <v>34</v>
      </c>
      <c r="S51" s="154" t="s">
        <v>35</v>
      </c>
      <c r="T51" s="151">
        <v>5</v>
      </c>
      <c r="U51" s="153" t="s">
        <v>34</v>
      </c>
      <c r="V51" s="152">
        <v>5</v>
      </c>
      <c r="W51" s="152">
        <v>5</v>
      </c>
      <c r="X51" s="155">
        <v>5</v>
      </c>
      <c r="Y51" s="151">
        <v>5</v>
      </c>
      <c r="Z51" s="152">
        <v>5</v>
      </c>
      <c r="AA51" s="152">
        <v>5</v>
      </c>
      <c r="AB51" s="153" t="s">
        <v>35</v>
      </c>
      <c r="AC51" s="152">
        <v>5</v>
      </c>
      <c r="AD51" s="152">
        <v>5</v>
      </c>
      <c r="AE51" s="155">
        <v>5</v>
      </c>
      <c r="AF51" s="151">
        <v>5</v>
      </c>
      <c r="AG51" s="155">
        <v>5</v>
      </c>
      <c r="AH51" s="151">
        <v>5</v>
      </c>
      <c r="AI51" s="152">
        <v>5</v>
      </c>
      <c r="AJ51" s="152">
        <v>5</v>
      </c>
      <c r="AK51" s="153" t="s">
        <v>35</v>
      </c>
      <c r="AL51" s="153" t="s">
        <v>35</v>
      </c>
      <c r="AM51" s="153" t="s">
        <v>35</v>
      </c>
      <c r="AN51" s="152">
        <v>5</v>
      </c>
      <c r="AO51" s="154" t="s">
        <v>35</v>
      </c>
      <c r="AP51" s="79"/>
      <c r="AQ51" s="104"/>
      <c r="AR51" s="318"/>
      <c r="AS51" s="105"/>
      <c r="AT51" s="105"/>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c r="CC51" s="79"/>
      <c r="CD51" s="102"/>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106"/>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c r="EO51" s="79"/>
      <c r="EP51" s="79"/>
      <c r="EQ51" s="79"/>
      <c r="ER51" s="79"/>
      <c r="ES51" s="79"/>
      <c r="ET51" s="79"/>
      <c r="EU51" s="79"/>
      <c r="EV51" s="78"/>
      <c r="EW51" s="78"/>
      <c r="EX51" s="78"/>
      <c r="EY51" s="78"/>
      <c r="EZ51" s="78"/>
      <c r="FA51" s="78"/>
      <c r="FB51" s="78"/>
      <c r="FC51" s="78"/>
      <c r="FD51" s="78"/>
      <c r="FE51" s="78"/>
      <c r="FF51" s="78"/>
      <c r="FG51" s="78"/>
      <c r="FH51" s="78"/>
    </row>
    <row r="52" spans="2:164" s="1" customFormat="1" ht="30" customHeight="1">
      <c r="B52" s="147">
        <v>54</v>
      </c>
      <c r="C52" s="358">
        <v>44105</v>
      </c>
      <c r="D52" s="360" t="s">
        <v>265</v>
      </c>
      <c r="E52" s="358"/>
      <c r="F52" s="148" t="s">
        <v>143</v>
      </c>
      <c r="G52" s="148" t="s">
        <v>34</v>
      </c>
      <c r="H52" s="158" t="s">
        <v>335</v>
      </c>
      <c r="I52" s="135" t="s">
        <v>32</v>
      </c>
      <c r="J52" s="119" t="s">
        <v>151</v>
      </c>
      <c r="K52" s="149"/>
      <c r="L52" s="150"/>
      <c r="M52" s="149"/>
      <c r="N52" s="151">
        <v>4</v>
      </c>
      <c r="O52" s="152">
        <v>3</v>
      </c>
      <c r="P52" s="152">
        <v>3</v>
      </c>
      <c r="Q52" s="153" t="s">
        <v>34</v>
      </c>
      <c r="R52" s="153" t="s">
        <v>34</v>
      </c>
      <c r="S52" s="154" t="s">
        <v>34</v>
      </c>
      <c r="T52" s="151">
        <v>1</v>
      </c>
      <c r="U52" s="153" t="s">
        <v>34</v>
      </c>
      <c r="V52" s="152">
        <v>4</v>
      </c>
      <c r="W52" s="152">
        <v>2</v>
      </c>
      <c r="X52" s="155">
        <v>3</v>
      </c>
      <c r="Y52" s="151">
        <v>4</v>
      </c>
      <c r="Z52" s="152">
        <v>5</v>
      </c>
      <c r="AA52" s="152">
        <v>5</v>
      </c>
      <c r="AB52" s="153" t="s">
        <v>35</v>
      </c>
      <c r="AC52" s="152">
        <v>3</v>
      </c>
      <c r="AD52" s="152">
        <v>3</v>
      </c>
      <c r="AE52" s="155">
        <v>3</v>
      </c>
      <c r="AF52" s="151">
        <v>4</v>
      </c>
      <c r="AG52" s="155"/>
      <c r="AH52" s="151">
        <v>5</v>
      </c>
      <c r="AI52" s="152">
        <v>5</v>
      </c>
      <c r="AJ52" s="152">
        <v>3</v>
      </c>
      <c r="AK52" s="153" t="s">
        <v>35</v>
      </c>
      <c r="AL52" s="153" t="s">
        <v>35</v>
      </c>
      <c r="AM52" s="153" t="s">
        <v>201</v>
      </c>
      <c r="AN52" s="152">
        <v>4</v>
      </c>
      <c r="AO52" s="154" t="s">
        <v>201</v>
      </c>
      <c r="AP52" s="79"/>
      <c r="AQ52" s="104"/>
      <c r="AR52" s="318"/>
      <c r="AS52" s="105"/>
      <c r="AT52" s="105"/>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c r="BX52" s="79"/>
      <c r="BY52" s="79"/>
      <c r="BZ52" s="79"/>
      <c r="CA52" s="79"/>
      <c r="CB52" s="79"/>
      <c r="CC52" s="79"/>
      <c r="CD52" s="102"/>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106"/>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c r="EO52" s="79"/>
      <c r="EP52" s="79"/>
      <c r="EQ52" s="79"/>
      <c r="ER52" s="79"/>
      <c r="ES52" s="79"/>
      <c r="ET52" s="79"/>
      <c r="EU52" s="79"/>
      <c r="EV52" s="78"/>
      <c r="EW52" s="78"/>
      <c r="EX52" s="78"/>
      <c r="EY52" s="78"/>
      <c r="EZ52" s="78"/>
      <c r="FA52" s="78"/>
      <c r="FB52" s="78"/>
      <c r="FC52" s="78"/>
      <c r="FD52" s="78"/>
      <c r="FE52" s="78"/>
      <c r="FF52" s="78"/>
      <c r="FG52" s="78"/>
      <c r="FH52" s="78"/>
    </row>
    <row r="53" spans="2:164" s="1" customFormat="1" ht="30" customHeight="1">
      <c r="B53" s="147">
        <v>55</v>
      </c>
      <c r="C53" s="358">
        <v>44105</v>
      </c>
      <c r="D53" s="360" t="s">
        <v>263</v>
      </c>
      <c r="E53" s="358"/>
      <c r="F53" s="148" t="s">
        <v>143</v>
      </c>
      <c r="G53" s="148" t="s">
        <v>34</v>
      </c>
      <c r="H53" s="158" t="s">
        <v>109</v>
      </c>
      <c r="I53" s="135" t="s">
        <v>109</v>
      </c>
      <c r="J53" s="119"/>
      <c r="K53" s="149"/>
      <c r="L53" s="150"/>
      <c r="M53" s="149"/>
      <c r="N53" s="151">
        <v>4</v>
      </c>
      <c r="O53" s="152">
        <v>5</v>
      </c>
      <c r="P53" s="152">
        <v>5</v>
      </c>
      <c r="Q53" s="153" t="s">
        <v>34</v>
      </c>
      <c r="R53" s="153" t="s">
        <v>34</v>
      </c>
      <c r="S53" s="154" t="s">
        <v>34</v>
      </c>
      <c r="T53" s="151">
        <v>5</v>
      </c>
      <c r="U53" s="153" t="s">
        <v>201</v>
      </c>
      <c r="V53" s="152">
        <v>4</v>
      </c>
      <c r="W53" s="152">
        <v>4</v>
      </c>
      <c r="X53" s="155">
        <v>4</v>
      </c>
      <c r="Y53" s="151">
        <v>5</v>
      </c>
      <c r="Z53" s="152">
        <v>5</v>
      </c>
      <c r="AA53" s="152">
        <v>5</v>
      </c>
      <c r="AB53" s="153" t="s">
        <v>201</v>
      </c>
      <c r="AC53" s="152">
        <v>5</v>
      </c>
      <c r="AD53" s="152">
        <v>5</v>
      </c>
      <c r="AE53" s="155">
        <v>5</v>
      </c>
      <c r="AF53" s="151"/>
      <c r="AG53" s="155"/>
      <c r="AH53" s="151">
        <v>5</v>
      </c>
      <c r="AI53" s="152">
        <v>5</v>
      </c>
      <c r="AJ53" s="152">
        <v>5</v>
      </c>
      <c r="AK53" s="153" t="s">
        <v>35</v>
      </c>
      <c r="AL53" s="153" t="s">
        <v>35</v>
      </c>
      <c r="AM53" s="153" t="s">
        <v>35</v>
      </c>
      <c r="AN53" s="152">
        <v>5</v>
      </c>
      <c r="AO53" s="154" t="s">
        <v>35</v>
      </c>
      <c r="AP53" s="79"/>
      <c r="AQ53" s="104"/>
      <c r="AR53" s="318"/>
      <c r="AS53" s="105"/>
      <c r="AT53" s="105"/>
      <c r="AU53" s="79"/>
      <c r="AV53" s="79"/>
      <c r="AW53" s="79"/>
      <c r="AX53" s="79"/>
      <c r="AY53" s="79"/>
      <c r="AZ53" s="79"/>
      <c r="BA53" s="79"/>
      <c r="BB53" s="79"/>
      <c r="BC53" s="79"/>
      <c r="BD53" s="79"/>
      <c r="BE53" s="79"/>
      <c r="BF53" s="79"/>
      <c r="BG53" s="79"/>
      <c r="BH53" s="78"/>
      <c r="BI53" s="78"/>
      <c r="BJ53" s="78"/>
      <c r="BK53" s="78"/>
      <c r="BL53" s="78"/>
      <c r="BM53" s="78"/>
      <c r="BN53" s="78"/>
      <c r="BO53" s="78"/>
      <c r="BP53" s="78"/>
      <c r="BQ53" s="78"/>
      <c r="BR53" s="78"/>
      <c r="BS53" s="78"/>
      <c r="BT53" s="78"/>
      <c r="BU53" s="79"/>
      <c r="BV53" s="79"/>
      <c r="BW53" s="79"/>
      <c r="BX53" s="79"/>
      <c r="BY53" s="79"/>
      <c r="BZ53" s="79"/>
      <c r="CA53" s="79"/>
      <c r="CB53" s="79"/>
      <c r="CC53" s="79"/>
      <c r="CD53" s="102"/>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106"/>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c r="EO53" s="79"/>
      <c r="EP53" s="79"/>
      <c r="EQ53" s="79"/>
      <c r="ER53" s="79"/>
      <c r="ES53" s="79"/>
      <c r="ET53" s="79"/>
      <c r="EU53" s="79"/>
      <c r="EV53" s="78"/>
      <c r="EW53" s="78"/>
      <c r="EX53" s="78"/>
      <c r="EY53" s="78"/>
      <c r="EZ53" s="78"/>
      <c r="FA53" s="78"/>
      <c r="FB53" s="78"/>
      <c r="FC53" s="78"/>
      <c r="FD53" s="78"/>
      <c r="FE53" s="78"/>
      <c r="FF53" s="78"/>
      <c r="FG53" s="78"/>
      <c r="FH53" s="78"/>
    </row>
    <row r="54" spans="2:164" s="1" customFormat="1" ht="30" customHeight="1">
      <c r="B54" s="147">
        <v>56</v>
      </c>
      <c r="C54" s="358">
        <v>44105</v>
      </c>
      <c r="D54" s="360" t="s">
        <v>263</v>
      </c>
      <c r="E54" s="358"/>
      <c r="F54" s="148" t="s">
        <v>142</v>
      </c>
      <c r="G54" s="148" t="s">
        <v>35</v>
      </c>
      <c r="H54" s="158" t="s">
        <v>16</v>
      </c>
      <c r="I54" s="135" t="s">
        <v>109</v>
      </c>
      <c r="J54" s="119" t="s">
        <v>152</v>
      </c>
      <c r="K54" s="149"/>
      <c r="L54" s="150"/>
      <c r="M54" s="149"/>
      <c r="N54" s="151">
        <v>3</v>
      </c>
      <c r="O54" s="152">
        <v>3</v>
      </c>
      <c r="P54" s="152">
        <v>4</v>
      </c>
      <c r="Q54" s="153" t="s">
        <v>35</v>
      </c>
      <c r="R54" s="153" t="s">
        <v>34</v>
      </c>
      <c r="S54" s="154" t="s">
        <v>34</v>
      </c>
      <c r="T54" s="151">
        <v>4</v>
      </c>
      <c r="U54" s="153" t="s">
        <v>34</v>
      </c>
      <c r="V54" s="152">
        <v>3</v>
      </c>
      <c r="W54" s="152">
        <v>3</v>
      </c>
      <c r="X54" s="155">
        <v>4</v>
      </c>
      <c r="Y54" s="151">
        <v>5</v>
      </c>
      <c r="Z54" s="152">
        <v>5</v>
      </c>
      <c r="AA54" s="152">
        <v>5</v>
      </c>
      <c r="AB54" s="153" t="s">
        <v>35</v>
      </c>
      <c r="AC54" s="152">
        <v>4</v>
      </c>
      <c r="AD54" s="152">
        <v>4</v>
      </c>
      <c r="AE54" s="155"/>
      <c r="AF54" s="151">
        <v>4</v>
      </c>
      <c r="AG54" s="155">
        <v>4</v>
      </c>
      <c r="AH54" s="151">
        <v>5</v>
      </c>
      <c r="AI54" s="152">
        <v>5</v>
      </c>
      <c r="AJ54" s="152">
        <v>4</v>
      </c>
      <c r="AK54" s="153" t="s">
        <v>35</v>
      </c>
      <c r="AL54" s="153" t="s">
        <v>35</v>
      </c>
      <c r="AM54" s="153" t="s">
        <v>35</v>
      </c>
      <c r="AN54" s="152">
        <v>4</v>
      </c>
      <c r="AO54" s="154" t="s">
        <v>35</v>
      </c>
      <c r="AP54" s="79"/>
      <c r="AQ54" s="104"/>
      <c r="AR54" s="318"/>
      <c r="AS54" s="105"/>
      <c r="AT54" s="105"/>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102"/>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106"/>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c r="EO54" s="79"/>
      <c r="EP54" s="79"/>
      <c r="EQ54" s="79"/>
      <c r="ER54" s="79"/>
      <c r="ES54" s="79"/>
      <c r="ET54" s="79"/>
      <c r="EU54" s="79"/>
      <c r="EV54" s="78"/>
      <c r="EW54" s="78"/>
      <c r="EX54" s="78"/>
      <c r="EY54" s="78"/>
      <c r="EZ54" s="78"/>
      <c r="FA54" s="78"/>
      <c r="FB54" s="78"/>
      <c r="FC54" s="78"/>
      <c r="FD54" s="78"/>
      <c r="FE54" s="78"/>
      <c r="FF54" s="78"/>
      <c r="FG54" s="78"/>
      <c r="FH54" s="78"/>
    </row>
    <row r="55" spans="2:164" s="1" customFormat="1" ht="30" customHeight="1">
      <c r="B55" s="147">
        <v>58</v>
      </c>
      <c r="C55" s="358">
        <v>44105</v>
      </c>
      <c r="D55" s="360" t="s">
        <v>263</v>
      </c>
      <c r="E55" s="358"/>
      <c r="F55" s="148" t="s">
        <v>143</v>
      </c>
      <c r="G55" s="148" t="s">
        <v>34</v>
      </c>
      <c r="H55" s="158" t="s">
        <v>342</v>
      </c>
      <c r="I55" s="135" t="s">
        <v>32</v>
      </c>
      <c r="J55" s="119" t="s">
        <v>152</v>
      </c>
      <c r="K55" s="149"/>
      <c r="L55" s="150"/>
      <c r="M55" s="149"/>
      <c r="N55" s="151">
        <v>5</v>
      </c>
      <c r="O55" s="152">
        <v>5</v>
      </c>
      <c r="P55" s="152">
        <v>4</v>
      </c>
      <c r="Q55" s="153" t="s">
        <v>35</v>
      </c>
      <c r="R55" s="153" t="s">
        <v>35</v>
      </c>
      <c r="S55" s="154" t="s">
        <v>34</v>
      </c>
      <c r="T55" s="151">
        <v>5</v>
      </c>
      <c r="U55" s="153" t="s">
        <v>35</v>
      </c>
      <c r="V55" s="152">
        <v>5</v>
      </c>
      <c r="W55" s="152">
        <v>5</v>
      </c>
      <c r="X55" s="155">
        <v>5</v>
      </c>
      <c r="Y55" s="151">
        <v>5</v>
      </c>
      <c r="Z55" s="152">
        <v>5</v>
      </c>
      <c r="AA55" s="152">
        <v>5</v>
      </c>
      <c r="AB55" s="153" t="s">
        <v>35</v>
      </c>
      <c r="AC55" s="152">
        <v>5</v>
      </c>
      <c r="AD55" s="152">
        <v>5</v>
      </c>
      <c r="AE55" s="155">
        <v>5</v>
      </c>
      <c r="AF55" s="151">
        <v>5</v>
      </c>
      <c r="AG55" s="155">
        <v>5</v>
      </c>
      <c r="AH55" s="151">
        <v>5</v>
      </c>
      <c r="AI55" s="152">
        <v>5</v>
      </c>
      <c r="AJ55" s="152">
        <v>5</v>
      </c>
      <c r="AK55" s="153" t="s">
        <v>35</v>
      </c>
      <c r="AL55" s="153" t="s">
        <v>35</v>
      </c>
      <c r="AM55" s="153" t="s">
        <v>35</v>
      </c>
      <c r="AN55" s="152">
        <v>5</v>
      </c>
      <c r="AO55" s="154" t="s">
        <v>35</v>
      </c>
      <c r="AP55" s="79"/>
      <c r="AQ55" s="104"/>
      <c r="AR55" s="318"/>
      <c r="AS55" s="105"/>
      <c r="AT55" s="105"/>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c r="CD55" s="102"/>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106"/>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c r="EO55" s="79"/>
      <c r="EP55" s="79"/>
      <c r="EQ55" s="79"/>
      <c r="ER55" s="79"/>
      <c r="ES55" s="79"/>
      <c r="ET55" s="79"/>
      <c r="EU55" s="79"/>
      <c r="EV55" s="78"/>
      <c r="EW55" s="78"/>
      <c r="EX55" s="78"/>
      <c r="EY55" s="78"/>
      <c r="EZ55" s="78"/>
      <c r="FA55" s="78"/>
      <c r="FB55" s="78"/>
      <c r="FC55" s="78"/>
      <c r="FD55" s="78"/>
      <c r="FE55" s="78"/>
      <c r="FF55" s="78"/>
      <c r="FG55" s="78"/>
      <c r="FH55" s="78"/>
    </row>
    <row r="56" spans="2:164" s="1" customFormat="1" ht="30" customHeight="1">
      <c r="B56" s="147">
        <v>59</v>
      </c>
      <c r="C56" s="358">
        <v>44105</v>
      </c>
      <c r="D56" s="360" t="s">
        <v>263</v>
      </c>
      <c r="E56" s="358"/>
      <c r="F56" s="148" t="s">
        <v>142</v>
      </c>
      <c r="G56" s="148" t="s">
        <v>35</v>
      </c>
      <c r="H56" s="158" t="s">
        <v>343</v>
      </c>
      <c r="I56" s="135" t="s">
        <v>109</v>
      </c>
      <c r="J56" s="119" t="s">
        <v>152</v>
      </c>
      <c r="K56" s="149"/>
      <c r="L56" s="150"/>
      <c r="M56" s="149"/>
      <c r="N56" s="151">
        <v>5</v>
      </c>
      <c r="O56" s="152">
        <v>5</v>
      </c>
      <c r="P56" s="152">
        <v>3</v>
      </c>
      <c r="Q56" s="153" t="s">
        <v>35</v>
      </c>
      <c r="R56" s="153" t="s">
        <v>34</v>
      </c>
      <c r="S56" s="154" t="s">
        <v>34</v>
      </c>
      <c r="T56" s="151">
        <v>5</v>
      </c>
      <c r="U56" s="153" t="s">
        <v>35</v>
      </c>
      <c r="V56" s="152">
        <v>5</v>
      </c>
      <c r="W56" s="152">
        <v>5</v>
      </c>
      <c r="X56" s="155">
        <v>5</v>
      </c>
      <c r="Y56" s="151">
        <v>5</v>
      </c>
      <c r="Z56" s="152">
        <v>4</v>
      </c>
      <c r="AA56" s="152">
        <v>4</v>
      </c>
      <c r="AB56" s="153" t="s">
        <v>35</v>
      </c>
      <c r="AC56" s="152">
        <v>4</v>
      </c>
      <c r="AD56" s="152">
        <v>4</v>
      </c>
      <c r="AE56" s="155">
        <v>4</v>
      </c>
      <c r="AF56" s="151">
        <v>5</v>
      </c>
      <c r="AG56" s="155">
        <v>4</v>
      </c>
      <c r="AH56" s="151">
        <v>3</v>
      </c>
      <c r="AI56" s="152">
        <v>5</v>
      </c>
      <c r="AJ56" s="152">
        <v>5</v>
      </c>
      <c r="AK56" s="153" t="s">
        <v>35</v>
      </c>
      <c r="AL56" s="153" t="s">
        <v>35</v>
      </c>
      <c r="AM56" s="153" t="s">
        <v>35</v>
      </c>
      <c r="AN56" s="152">
        <v>4</v>
      </c>
      <c r="AO56" s="154" t="s">
        <v>35</v>
      </c>
      <c r="AP56" s="79"/>
      <c r="AQ56" s="104"/>
      <c r="AR56" s="318"/>
      <c r="AS56" s="105"/>
      <c r="AT56" s="105"/>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c r="CC56" s="79"/>
      <c r="CD56" s="102"/>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106"/>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c r="EO56" s="79"/>
      <c r="EP56" s="79"/>
      <c r="EQ56" s="79"/>
      <c r="ER56" s="79"/>
      <c r="ES56" s="79"/>
      <c r="ET56" s="79"/>
      <c r="EU56" s="79"/>
      <c r="EV56" s="78"/>
      <c r="EW56" s="78"/>
      <c r="EX56" s="78"/>
      <c r="EY56" s="78"/>
      <c r="EZ56" s="78"/>
      <c r="FA56" s="78"/>
      <c r="FB56" s="78"/>
      <c r="FC56" s="78"/>
      <c r="FD56" s="78"/>
      <c r="FE56" s="78"/>
      <c r="FF56" s="78"/>
      <c r="FG56" s="78"/>
      <c r="FH56" s="78"/>
    </row>
    <row r="57" spans="2:164" s="1" customFormat="1" ht="30" customHeight="1">
      <c r="B57" s="147">
        <v>60</v>
      </c>
      <c r="C57" s="358">
        <v>44105</v>
      </c>
      <c r="D57" s="360" t="s">
        <v>263</v>
      </c>
      <c r="E57" s="358"/>
      <c r="F57" s="148" t="s">
        <v>161</v>
      </c>
      <c r="G57" s="148" t="s">
        <v>34</v>
      </c>
      <c r="H57" s="158" t="s">
        <v>325</v>
      </c>
      <c r="I57" s="135" t="s">
        <v>109</v>
      </c>
      <c r="J57" s="119" t="s">
        <v>152</v>
      </c>
      <c r="K57" s="149"/>
      <c r="L57" s="150"/>
      <c r="M57" s="149"/>
      <c r="N57" s="151">
        <v>5</v>
      </c>
      <c r="O57" s="152">
        <v>4</v>
      </c>
      <c r="P57" s="152">
        <v>3</v>
      </c>
      <c r="Q57" s="153" t="s">
        <v>34</v>
      </c>
      <c r="R57" s="153" t="s">
        <v>34</v>
      </c>
      <c r="S57" s="154" t="s">
        <v>34</v>
      </c>
      <c r="T57" s="151">
        <v>5</v>
      </c>
      <c r="U57" s="153" t="s">
        <v>34</v>
      </c>
      <c r="V57" s="152">
        <v>3</v>
      </c>
      <c r="W57" s="152">
        <v>4</v>
      </c>
      <c r="X57" s="155">
        <v>3</v>
      </c>
      <c r="Y57" s="151">
        <v>5</v>
      </c>
      <c r="Z57" s="152">
        <v>5</v>
      </c>
      <c r="AA57" s="152">
        <v>5</v>
      </c>
      <c r="AB57" s="153" t="s">
        <v>201</v>
      </c>
      <c r="AC57" s="152">
        <v>5</v>
      </c>
      <c r="AD57" s="152">
        <v>4</v>
      </c>
      <c r="AE57" s="155">
        <v>3</v>
      </c>
      <c r="AF57" s="151">
        <v>1</v>
      </c>
      <c r="AG57" s="155">
        <v>5</v>
      </c>
      <c r="AH57" s="151">
        <v>4</v>
      </c>
      <c r="AI57" s="152">
        <v>4</v>
      </c>
      <c r="AJ57" s="152">
        <v>1</v>
      </c>
      <c r="AK57" s="153" t="s">
        <v>35</v>
      </c>
      <c r="AL57" s="153" t="s">
        <v>34</v>
      </c>
      <c r="AM57" s="153" t="s">
        <v>35</v>
      </c>
      <c r="AN57" s="152">
        <v>4</v>
      </c>
      <c r="AO57" s="154" t="s">
        <v>34</v>
      </c>
      <c r="AP57" s="79"/>
      <c r="AQ57" s="104"/>
      <c r="AR57" s="318"/>
      <c r="AS57" s="105"/>
      <c r="AT57" s="105"/>
      <c r="AU57" s="79"/>
      <c r="AV57" s="79"/>
      <c r="AW57" s="79"/>
      <c r="AX57" s="79"/>
      <c r="AY57" s="79"/>
      <c r="AZ57" s="79"/>
      <c r="BA57" s="79"/>
      <c r="BB57" s="79"/>
      <c r="BC57" s="79"/>
      <c r="BD57" s="79"/>
      <c r="BE57" s="79"/>
      <c r="BF57" s="79"/>
      <c r="BG57" s="79"/>
      <c r="BH57" s="79"/>
      <c r="BI57" s="79"/>
      <c r="BJ57" s="79"/>
      <c r="BK57" s="79"/>
      <c r="BL57" s="79"/>
      <c r="BM57" s="79"/>
      <c r="BN57" s="79"/>
      <c r="BO57" s="79"/>
      <c r="BP57" s="79"/>
      <c r="BQ57" s="79"/>
      <c r="BR57" s="79"/>
      <c r="BS57" s="79"/>
      <c r="BT57" s="79"/>
      <c r="BU57" s="79"/>
      <c r="BV57" s="79"/>
      <c r="BW57" s="79"/>
      <c r="BX57" s="79"/>
      <c r="BY57" s="79"/>
      <c r="BZ57" s="79"/>
      <c r="CA57" s="79"/>
      <c r="CB57" s="79"/>
      <c r="CC57" s="79"/>
      <c r="CD57" s="102"/>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106"/>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c r="EO57" s="79"/>
      <c r="EP57" s="79"/>
      <c r="EQ57" s="79"/>
      <c r="ER57" s="79"/>
      <c r="ES57" s="79"/>
      <c r="ET57" s="79"/>
      <c r="EU57" s="79"/>
      <c r="EV57" s="78"/>
      <c r="EW57" s="78"/>
      <c r="EX57" s="78"/>
      <c r="EY57" s="78"/>
      <c r="EZ57" s="78"/>
      <c r="FA57" s="78"/>
      <c r="FB57" s="78"/>
      <c r="FC57" s="78"/>
      <c r="FD57" s="78"/>
      <c r="FE57" s="78"/>
      <c r="FF57" s="78"/>
      <c r="FG57" s="78"/>
      <c r="FH57" s="78"/>
    </row>
    <row r="58" spans="2:164" s="1" customFormat="1" ht="30" customHeight="1">
      <c r="B58" s="147">
        <v>62</v>
      </c>
      <c r="C58" s="358">
        <v>44106</v>
      </c>
      <c r="D58" s="360" t="s">
        <v>265</v>
      </c>
      <c r="E58" s="358"/>
      <c r="F58" s="148" t="s">
        <v>144</v>
      </c>
      <c r="G58" s="148" t="s">
        <v>34</v>
      </c>
      <c r="H58" s="158" t="s">
        <v>344</v>
      </c>
      <c r="I58" s="135" t="s">
        <v>150</v>
      </c>
      <c r="J58" s="119" t="s">
        <v>152</v>
      </c>
      <c r="K58" s="149"/>
      <c r="L58" s="150"/>
      <c r="M58" s="149"/>
      <c r="N58" s="151">
        <v>5</v>
      </c>
      <c r="O58" s="152"/>
      <c r="P58" s="152">
        <v>5</v>
      </c>
      <c r="Q58" s="153" t="s">
        <v>35</v>
      </c>
      <c r="R58" s="153" t="s">
        <v>201</v>
      </c>
      <c r="S58" s="154" t="s">
        <v>35</v>
      </c>
      <c r="T58" s="151">
        <v>5</v>
      </c>
      <c r="U58" s="153" t="s">
        <v>201</v>
      </c>
      <c r="V58" s="152">
        <v>5</v>
      </c>
      <c r="W58" s="152">
        <v>5</v>
      </c>
      <c r="X58" s="155">
        <v>5</v>
      </c>
      <c r="Y58" s="151">
        <v>5</v>
      </c>
      <c r="Z58" s="152">
        <v>5</v>
      </c>
      <c r="AA58" s="152">
        <v>5</v>
      </c>
      <c r="AB58" s="153" t="s">
        <v>35</v>
      </c>
      <c r="AC58" s="152">
        <v>5</v>
      </c>
      <c r="AD58" s="152">
        <v>5</v>
      </c>
      <c r="AE58" s="155">
        <v>5</v>
      </c>
      <c r="AF58" s="151">
        <v>5</v>
      </c>
      <c r="AG58" s="155">
        <v>5</v>
      </c>
      <c r="AH58" s="151">
        <v>5</v>
      </c>
      <c r="AI58" s="152">
        <v>5</v>
      </c>
      <c r="AJ58" s="152">
        <v>5</v>
      </c>
      <c r="AK58" s="153" t="s">
        <v>35</v>
      </c>
      <c r="AL58" s="153" t="s">
        <v>35</v>
      </c>
      <c r="AM58" s="153" t="s">
        <v>34</v>
      </c>
      <c r="AN58" s="152">
        <v>5</v>
      </c>
      <c r="AO58" s="154" t="s">
        <v>35</v>
      </c>
      <c r="AP58" s="79"/>
      <c r="AQ58" s="104"/>
      <c r="AR58" s="318"/>
      <c r="AS58" s="105"/>
      <c r="AT58" s="105"/>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102"/>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106"/>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c r="EO58" s="79"/>
      <c r="EP58" s="79"/>
      <c r="EQ58" s="79"/>
      <c r="ER58" s="79"/>
      <c r="ES58" s="79"/>
      <c r="ET58" s="79"/>
      <c r="EU58" s="79"/>
      <c r="EV58" s="78"/>
      <c r="EW58" s="78"/>
      <c r="EX58" s="78"/>
      <c r="EY58" s="78"/>
      <c r="EZ58" s="78"/>
      <c r="FA58" s="78"/>
      <c r="FB58" s="78"/>
      <c r="FC58" s="78"/>
      <c r="FD58" s="78"/>
      <c r="FE58" s="78"/>
      <c r="FF58" s="78"/>
      <c r="FG58" s="78"/>
      <c r="FH58" s="78"/>
    </row>
    <row r="59" spans="2:164" s="1" customFormat="1" ht="30" customHeight="1">
      <c r="B59" s="147">
        <v>63</v>
      </c>
      <c r="C59" s="358">
        <v>44106</v>
      </c>
      <c r="D59" s="360" t="s">
        <v>263</v>
      </c>
      <c r="E59" s="358"/>
      <c r="F59" s="148" t="s">
        <v>142</v>
      </c>
      <c r="G59" s="148" t="s">
        <v>35</v>
      </c>
      <c r="H59" s="158" t="s">
        <v>16</v>
      </c>
      <c r="I59" s="135" t="s">
        <v>109</v>
      </c>
      <c r="J59" s="119" t="s">
        <v>152</v>
      </c>
      <c r="K59" s="149"/>
      <c r="L59" s="150"/>
      <c r="M59" s="149"/>
      <c r="N59" s="151">
        <v>4</v>
      </c>
      <c r="O59" s="152">
        <v>2</v>
      </c>
      <c r="P59" s="152">
        <v>2</v>
      </c>
      <c r="Q59" s="153" t="s">
        <v>35</v>
      </c>
      <c r="R59" s="153" t="s">
        <v>34</v>
      </c>
      <c r="S59" s="154" t="s">
        <v>34</v>
      </c>
      <c r="T59" s="151">
        <v>5</v>
      </c>
      <c r="U59" s="153" t="s">
        <v>34</v>
      </c>
      <c r="V59" s="152">
        <v>3</v>
      </c>
      <c r="W59" s="152">
        <v>5</v>
      </c>
      <c r="X59" s="155">
        <v>3</v>
      </c>
      <c r="Y59" s="151">
        <v>5</v>
      </c>
      <c r="Z59" s="152">
        <v>4</v>
      </c>
      <c r="AA59" s="152">
        <v>3</v>
      </c>
      <c r="AB59" s="153" t="s">
        <v>35</v>
      </c>
      <c r="AC59" s="152">
        <v>5</v>
      </c>
      <c r="AD59" s="152">
        <v>4</v>
      </c>
      <c r="AE59" s="155"/>
      <c r="AF59" s="151">
        <v>4</v>
      </c>
      <c r="AG59" s="155">
        <v>5</v>
      </c>
      <c r="AH59" s="151">
        <v>4</v>
      </c>
      <c r="AI59" s="152">
        <v>2</v>
      </c>
      <c r="AJ59" s="152">
        <v>3</v>
      </c>
      <c r="AK59" s="153" t="s">
        <v>35</v>
      </c>
      <c r="AL59" s="153" t="s">
        <v>201</v>
      </c>
      <c r="AM59" s="153" t="s">
        <v>201</v>
      </c>
      <c r="AN59" s="152">
        <v>4</v>
      </c>
      <c r="AO59" s="154" t="s">
        <v>35</v>
      </c>
      <c r="AP59" s="79"/>
      <c r="AQ59" s="78"/>
      <c r="AR59" s="31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9"/>
      <c r="BV59" s="79"/>
      <c r="BW59" s="79"/>
      <c r="BX59" s="79"/>
      <c r="BY59" s="79"/>
      <c r="BZ59" s="79"/>
      <c r="CA59" s="79"/>
      <c r="CB59" s="79"/>
      <c r="CC59" s="79"/>
      <c r="CD59" s="102"/>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106"/>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c r="EO59" s="79"/>
      <c r="EP59" s="79"/>
      <c r="EQ59" s="79"/>
      <c r="ER59" s="79"/>
      <c r="ES59" s="79"/>
      <c r="ET59" s="79"/>
      <c r="EU59" s="79"/>
      <c r="EV59" s="78"/>
      <c r="EW59" s="78"/>
      <c r="EX59" s="78"/>
      <c r="EY59" s="78"/>
      <c r="EZ59" s="78"/>
      <c r="FA59" s="78"/>
      <c r="FB59" s="78"/>
      <c r="FC59" s="78"/>
      <c r="FD59" s="78"/>
      <c r="FE59" s="78"/>
      <c r="FF59" s="78"/>
      <c r="FG59" s="78"/>
      <c r="FH59" s="78"/>
    </row>
    <row r="60" spans="2:164" s="1" customFormat="1" ht="30" customHeight="1">
      <c r="B60" s="147">
        <v>64</v>
      </c>
      <c r="C60" s="358">
        <v>44106</v>
      </c>
      <c r="D60" s="360" t="s">
        <v>263</v>
      </c>
      <c r="E60" s="358"/>
      <c r="F60" s="148" t="s">
        <v>142</v>
      </c>
      <c r="G60" s="148" t="s">
        <v>35</v>
      </c>
      <c r="H60" s="158" t="s">
        <v>16</v>
      </c>
      <c r="I60" s="135" t="s">
        <v>109</v>
      </c>
      <c r="J60" s="119" t="s">
        <v>152</v>
      </c>
      <c r="K60" s="149"/>
      <c r="L60" s="150"/>
      <c r="M60" s="149"/>
      <c r="N60" s="151">
        <v>5</v>
      </c>
      <c r="O60" s="152">
        <v>5</v>
      </c>
      <c r="P60" s="152">
        <v>5</v>
      </c>
      <c r="Q60" s="153" t="s">
        <v>35</v>
      </c>
      <c r="R60" s="153" t="s">
        <v>34</v>
      </c>
      <c r="S60" s="154" t="s">
        <v>201</v>
      </c>
      <c r="T60" s="151">
        <v>5</v>
      </c>
      <c r="U60" s="153" t="s">
        <v>35</v>
      </c>
      <c r="V60" s="152">
        <v>3</v>
      </c>
      <c r="W60" s="152">
        <v>5</v>
      </c>
      <c r="X60" s="155">
        <v>5</v>
      </c>
      <c r="Y60" s="151">
        <v>5</v>
      </c>
      <c r="Z60" s="152">
        <v>5</v>
      </c>
      <c r="AA60" s="152">
        <v>5</v>
      </c>
      <c r="AB60" s="153" t="s">
        <v>35</v>
      </c>
      <c r="AC60" s="152">
        <v>5</v>
      </c>
      <c r="AD60" s="152">
        <v>5</v>
      </c>
      <c r="AE60" s="155">
        <v>5</v>
      </c>
      <c r="AF60" s="151">
        <v>5</v>
      </c>
      <c r="AG60" s="155">
        <v>5</v>
      </c>
      <c r="AH60" s="151">
        <v>4</v>
      </c>
      <c r="AI60" s="152">
        <v>5</v>
      </c>
      <c r="AJ60" s="152">
        <v>5</v>
      </c>
      <c r="AK60" s="153" t="s">
        <v>35</v>
      </c>
      <c r="AL60" s="153" t="s">
        <v>35</v>
      </c>
      <c r="AM60" s="153" t="s">
        <v>35</v>
      </c>
      <c r="AN60" s="152">
        <v>5</v>
      </c>
      <c r="AO60" s="154" t="s">
        <v>35</v>
      </c>
      <c r="AP60" s="79"/>
      <c r="AQ60" s="104"/>
      <c r="AR60" s="79"/>
      <c r="AS60" s="105"/>
      <c r="AT60" s="105"/>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102"/>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106"/>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c r="EO60" s="79"/>
      <c r="EP60" s="79"/>
      <c r="EQ60" s="79"/>
      <c r="ER60" s="79"/>
      <c r="ES60" s="79"/>
      <c r="ET60" s="79"/>
      <c r="EU60" s="79"/>
      <c r="EV60" s="78"/>
      <c r="EW60" s="78"/>
      <c r="EX60" s="78"/>
      <c r="EY60" s="78"/>
      <c r="EZ60" s="78"/>
      <c r="FA60" s="78"/>
      <c r="FB60" s="78"/>
      <c r="FC60" s="78"/>
      <c r="FD60" s="78"/>
      <c r="FE60" s="78"/>
      <c r="FF60" s="78"/>
      <c r="FG60" s="78"/>
      <c r="FH60" s="78"/>
    </row>
    <row r="61" spans="2:164" s="1" customFormat="1" ht="30" customHeight="1">
      <c r="B61" s="147">
        <v>65</v>
      </c>
      <c r="C61" s="358">
        <v>44106</v>
      </c>
      <c r="D61" s="360" t="s">
        <v>263</v>
      </c>
      <c r="E61" s="358"/>
      <c r="F61" s="148" t="s">
        <v>142</v>
      </c>
      <c r="G61" s="148" t="s">
        <v>34</v>
      </c>
      <c r="H61" s="158" t="s">
        <v>266</v>
      </c>
      <c r="I61" s="135" t="s">
        <v>272</v>
      </c>
      <c r="J61" s="119" t="s">
        <v>151</v>
      </c>
      <c r="K61" s="149"/>
      <c r="L61" s="150"/>
      <c r="M61" s="149"/>
      <c r="N61" s="151">
        <v>4</v>
      </c>
      <c r="O61" s="152">
        <v>5</v>
      </c>
      <c r="P61" s="152"/>
      <c r="Q61" s="153" t="s">
        <v>35</v>
      </c>
      <c r="R61" s="153" t="s">
        <v>34</v>
      </c>
      <c r="S61" s="154" t="s">
        <v>35</v>
      </c>
      <c r="T61" s="151">
        <v>5</v>
      </c>
      <c r="U61" s="153" t="s">
        <v>35</v>
      </c>
      <c r="V61" s="152">
        <v>4</v>
      </c>
      <c r="W61" s="152">
        <v>4</v>
      </c>
      <c r="X61" s="155">
        <v>5</v>
      </c>
      <c r="Y61" s="151">
        <v>5</v>
      </c>
      <c r="Z61" s="152">
        <v>5</v>
      </c>
      <c r="AA61" s="152">
        <v>5</v>
      </c>
      <c r="AB61" s="153" t="s">
        <v>35</v>
      </c>
      <c r="AC61" s="152">
        <v>5</v>
      </c>
      <c r="AD61" s="152">
        <v>5</v>
      </c>
      <c r="AE61" s="155">
        <v>3</v>
      </c>
      <c r="AF61" s="151">
        <v>4</v>
      </c>
      <c r="AG61" s="155">
        <v>5</v>
      </c>
      <c r="AH61" s="151">
        <v>5</v>
      </c>
      <c r="AI61" s="152">
        <v>5</v>
      </c>
      <c r="AJ61" s="152">
        <v>5</v>
      </c>
      <c r="AK61" s="153" t="s">
        <v>34</v>
      </c>
      <c r="AL61" s="153" t="s">
        <v>201</v>
      </c>
      <c r="AM61" s="153" t="s">
        <v>35</v>
      </c>
      <c r="AN61" s="152">
        <v>5</v>
      </c>
      <c r="AO61" s="154" t="s">
        <v>35</v>
      </c>
      <c r="AP61" s="79"/>
      <c r="AQ61" s="78"/>
      <c r="AR61" s="318"/>
      <c r="AS61" s="78"/>
      <c r="AT61" s="78"/>
      <c r="AU61" s="78"/>
      <c r="AV61" s="78"/>
      <c r="AW61" s="78"/>
      <c r="AX61" s="78"/>
      <c r="AY61" s="78"/>
      <c r="AZ61" s="78"/>
      <c r="BA61" s="78"/>
      <c r="BB61" s="78"/>
      <c r="BC61" s="78"/>
      <c r="BD61" s="78"/>
      <c r="BE61" s="78"/>
      <c r="BF61" s="78"/>
      <c r="BG61" s="78"/>
      <c r="BH61" s="79"/>
      <c r="BI61" s="79"/>
      <c r="BJ61" s="79"/>
      <c r="BK61" s="79"/>
      <c r="BL61" s="79"/>
      <c r="BM61" s="79"/>
      <c r="BN61" s="79"/>
      <c r="BO61" s="79"/>
      <c r="BP61" s="79"/>
      <c r="BQ61" s="79"/>
      <c r="BR61" s="79"/>
      <c r="BS61" s="79"/>
      <c r="BT61" s="79"/>
      <c r="BU61" s="79"/>
      <c r="BV61" s="79"/>
      <c r="BW61" s="79"/>
      <c r="BX61" s="79"/>
      <c r="BY61" s="79"/>
      <c r="BZ61" s="79"/>
      <c r="CA61" s="79"/>
      <c r="CB61" s="79"/>
      <c r="CC61" s="79"/>
      <c r="CD61" s="102"/>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106"/>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c r="EO61" s="79"/>
      <c r="EP61" s="79"/>
      <c r="EQ61" s="79"/>
      <c r="ER61" s="79"/>
      <c r="ES61" s="79"/>
      <c r="ET61" s="79"/>
      <c r="EU61" s="79"/>
      <c r="EV61" s="78"/>
      <c r="EW61" s="78"/>
      <c r="EX61" s="78"/>
      <c r="EY61" s="78"/>
      <c r="EZ61" s="78"/>
      <c r="FA61" s="78"/>
      <c r="FB61" s="78"/>
      <c r="FC61" s="78"/>
      <c r="FD61" s="78"/>
      <c r="FE61" s="78"/>
      <c r="FF61" s="78"/>
      <c r="FG61" s="78"/>
      <c r="FH61" s="78"/>
    </row>
    <row r="62" spans="2:164" s="1" customFormat="1" ht="30" customHeight="1">
      <c r="B62" s="147">
        <v>67</v>
      </c>
      <c r="C62" s="358">
        <v>44106</v>
      </c>
      <c r="D62" s="360" t="s">
        <v>263</v>
      </c>
      <c r="E62" s="358"/>
      <c r="F62" s="148" t="s">
        <v>143</v>
      </c>
      <c r="G62" s="148" t="s">
        <v>34</v>
      </c>
      <c r="H62" s="158" t="s">
        <v>345</v>
      </c>
      <c r="I62" s="135" t="s">
        <v>32</v>
      </c>
      <c r="J62" s="119" t="s">
        <v>151</v>
      </c>
      <c r="K62" s="149"/>
      <c r="L62" s="150"/>
      <c r="M62" s="149"/>
      <c r="N62" s="151">
        <v>5</v>
      </c>
      <c r="O62" s="152">
        <v>5</v>
      </c>
      <c r="P62" s="152">
        <v>4</v>
      </c>
      <c r="Q62" s="153" t="s">
        <v>34</v>
      </c>
      <c r="R62" s="153" t="s">
        <v>34</v>
      </c>
      <c r="S62" s="154" t="s">
        <v>35</v>
      </c>
      <c r="T62" s="151">
        <v>5</v>
      </c>
      <c r="U62" s="153" t="s">
        <v>34</v>
      </c>
      <c r="V62" s="152">
        <v>5</v>
      </c>
      <c r="W62" s="152">
        <v>5</v>
      </c>
      <c r="X62" s="155">
        <v>5</v>
      </c>
      <c r="Y62" s="151">
        <v>5</v>
      </c>
      <c r="Z62" s="152">
        <v>5</v>
      </c>
      <c r="AA62" s="152">
        <v>5</v>
      </c>
      <c r="AB62" s="153" t="s">
        <v>35</v>
      </c>
      <c r="AC62" s="152">
        <v>5</v>
      </c>
      <c r="AD62" s="152">
        <v>5</v>
      </c>
      <c r="AE62" s="155"/>
      <c r="AF62" s="151">
        <v>3</v>
      </c>
      <c r="AG62" s="155">
        <v>5</v>
      </c>
      <c r="AH62" s="151">
        <v>4</v>
      </c>
      <c r="AI62" s="152">
        <v>5</v>
      </c>
      <c r="AJ62" s="152">
        <v>5</v>
      </c>
      <c r="AK62" s="153" t="s">
        <v>35</v>
      </c>
      <c r="AL62" s="153" t="s">
        <v>35</v>
      </c>
      <c r="AM62" s="153" t="s">
        <v>35</v>
      </c>
      <c r="AN62" s="152">
        <v>5</v>
      </c>
      <c r="AO62" s="154" t="s">
        <v>35</v>
      </c>
      <c r="AP62" s="79"/>
      <c r="AQ62" s="78"/>
      <c r="AR62" s="79"/>
      <c r="AS62" s="78"/>
      <c r="AT62" s="78"/>
      <c r="AU62" s="78"/>
      <c r="AV62" s="78"/>
      <c r="AW62" s="78"/>
      <c r="AX62" s="78"/>
      <c r="AY62" s="78"/>
      <c r="AZ62" s="78"/>
      <c r="BA62" s="78"/>
      <c r="BB62" s="78"/>
      <c r="BC62" s="78"/>
      <c r="BD62" s="78"/>
      <c r="BE62" s="78"/>
      <c r="BF62" s="78"/>
      <c r="BG62" s="78"/>
      <c r="BH62" s="79"/>
      <c r="BI62" s="79"/>
      <c r="BJ62" s="79"/>
      <c r="BK62" s="79"/>
      <c r="BL62" s="79"/>
      <c r="BM62" s="79"/>
      <c r="BN62" s="79"/>
      <c r="BO62" s="79"/>
      <c r="BP62" s="79"/>
      <c r="BQ62" s="79"/>
      <c r="BR62" s="79"/>
      <c r="BS62" s="79"/>
      <c r="BT62" s="79"/>
      <c r="BU62" s="79"/>
      <c r="BV62" s="79"/>
      <c r="BW62" s="79"/>
      <c r="BX62" s="79"/>
      <c r="BY62" s="79"/>
      <c r="BZ62" s="79"/>
      <c r="CA62" s="79"/>
      <c r="CB62" s="79"/>
      <c r="CC62" s="79"/>
      <c r="CD62" s="102"/>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106"/>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8"/>
      <c r="EW62" s="78"/>
      <c r="EX62" s="78"/>
      <c r="EY62" s="78"/>
      <c r="EZ62" s="78"/>
      <c r="FA62" s="78"/>
      <c r="FB62" s="78"/>
      <c r="FC62" s="78"/>
      <c r="FD62" s="78"/>
      <c r="FE62" s="78"/>
      <c r="FF62" s="78"/>
      <c r="FG62" s="78"/>
      <c r="FH62" s="78"/>
    </row>
    <row r="63" spans="2:164" s="1" customFormat="1" ht="30" customHeight="1">
      <c r="B63" s="147">
        <v>68</v>
      </c>
      <c r="C63" s="358">
        <v>44107</v>
      </c>
      <c r="D63" s="360" t="s">
        <v>263</v>
      </c>
      <c r="E63" s="358"/>
      <c r="F63" s="148" t="s">
        <v>142</v>
      </c>
      <c r="G63" s="148" t="s">
        <v>34</v>
      </c>
      <c r="H63" s="158" t="s">
        <v>346</v>
      </c>
      <c r="I63" s="135" t="s">
        <v>109</v>
      </c>
      <c r="J63" s="119" t="s">
        <v>152</v>
      </c>
      <c r="K63" s="149"/>
      <c r="L63" s="150"/>
      <c r="M63" s="149"/>
      <c r="N63" s="151">
        <v>3</v>
      </c>
      <c r="O63" s="152">
        <v>4</v>
      </c>
      <c r="P63" s="152">
        <v>5</v>
      </c>
      <c r="Q63" s="153" t="s">
        <v>35</v>
      </c>
      <c r="R63" s="153" t="s">
        <v>34</v>
      </c>
      <c r="S63" s="154" t="s">
        <v>34</v>
      </c>
      <c r="T63" s="151">
        <v>4</v>
      </c>
      <c r="U63" s="153" t="s">
        <v>34</v>
      </c>
      <c r="V63" s="152">
        <v>5</v>
      </c>
      <c r="W63" s="152">
        <v>5</v>
      </c>
      <c r="X63" s="155">
        <v>5</v>
      </c>
      <c r="Y63" s="151">
        <v>4</v>
      </c>
      <c r="Z63" s="152">
        <v>3</v>
      </c>
      <c r="AA63" s="152">
        <v>3</v>
      </c>
      <c r="AB63" s="153" t="s">
        <v>35</v>
      </c>
      <c r="AC63" s="152">
        <v>3</v>
      </c>
      <c r="AD63" s="152">
        <v>2</v>
      </c>
      <c r="AE63" s="155"/>
      <c r="AF63" s="151">
        <v>1</v>
      </c>
      <c r="AG63" s="155">
        <v>2</v>
      </c>
      <c r="AH63" s="151">
        <v>4</v>
      </c>
      <c r="AI63" s="152"/>
      <c r="AJ63" s="152">
        <v>3</v>
      </c>
      <c r="AK63" s="153" t="s">
        <v>35</v>
      </c>
      <c r="AL63" s="153" t="s">
        <v>34</v>
      </c>
      <c r="AM63" s="153" t="s">
        <v>34</v>
      </c>
      <c r="AN63" s="152">
        <v>3</v>
      </c>
      <c r="AO63" s="154" t="s">
        <v>34</v>
      </c>
      <c r="AP63" s="79"/>
      <c r="AQ63" s="78"/>
      <c r="AR63" s="79"/>
      <c r="AS63" s="78"/>
      <c r="AT63" s="78"/>
      <c r="AU63" s="78"/>
      <c r="AV63" s="78"/>
      <c r="AW63" s="78"/>
      <c r="AX63" s="78"/>
      <c r="AY63" s="78"/>
      <c r="AZ63" s="78"/>
      <c r="BA63" s="78"/>
      <c r="BB63" s="78"/>
      <c r="BC63" s="78"/>
      <c r="BD63" s="78"/>
      <c r="BE63" s="78"/>
      <c r="BF63" s="78"/>
      <c r="BG63" s="78"/>
      <c r="BH63" s="79"/>
      <c r="BI63" s="79"/>
      <c r="BJ63" s="79"/>
      <c r="BK63" s="79"/>
      <c r="BL63" s="79"/>
      <c r="BM63" s="79"/>
      <c r="BN63" s="79"/>
      <c r="BO63" s="79"/>
      <c r="BP63" s="79"/>
      <c r="BQ63" s="79"/>
      <c r="BR63" s="79"/>
      <c r="BS63" s="79"/>
      <c r="BT63" s="79"/>
      <c r="BU63" s="79"/>
      <c r="BV63" s="79"/>
      <c r="BW63" s="79"/>
      <c r="BX63" s="79"/>
      <c r="BY63" s="79"/>
      <c r="BZ63" s="79"/>
      <c r="CA63" s="79"/>
      <c r="CB63" s="79"/>
      <c r="CC63" s="79"/>
      <c r="CD63" s="102"/>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106"/>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c r="EO63" s="79"/>
      <c r="EP63" s="79"/>
      <c r="EQ63" s="79"/>
      <c r="ER63" s="79"/>
      <c r="ES63" s="79"/>
      <c r="ET63" s="79"/>
      <c r="EU63" s="79"/>
      <c r="EV63" s="78"/>
      <c r="EW63" s="78"/>
      <c r="EX63" s="78"/>
      <c r="EY63" s="78"/>
      <c r="EZ63" s="78"/>
      <c r="FA63" s="78"/>
      <c r="FB63" s="78"/>
      <c r="FC63" s="78"/>
      <c r="FD63" s="78"/>
      <c r="FE63" s="78"/>
      <c r="FF63" s="78"/>
      <c r="FG63" s="78"/>
      <c r="FH63" s="78"/>
    </row>
    <row r="64" spans="2:164" s="1" customFormat="1" ht="30" customHeight="1">
      <c r="B64" s="147">
        <v>69</v>
      </c>
      <c r="C64" s="358">
        <v>44108</v>
      </c>
      <c r="D64" s="360" t="s">
        <v>263</v>
      </c>
      <c r="E64" s="358"/>
      <c r="F64" s="148" t="s">
        <v>142</v>
      </c>
      <c r="G64" s="148" t="s">
        <v>34</v>
      </c>
      <c r="H64" s="158" t="s">
        <v>343</v>
      </c>
      <c r="I64" s="135" t="s">
        <v>109</v>
      </c>
      <c r="J64" s="119" t="s">
        <v>151</v>
      </c>
      <c r="K64" s="149"/>
      <c r="L64" s="150"/>
      <c r="M64" s="149"/>
      <c r="N64" s="151">
        <v>5</v>
      </c>
      <c r="O64" s="152">
        <v>5</v>
      </c>
      <c r="P64" s="152">
        <v>5</v>
      </c>
      <c r="Q64" s="153" t="s">
        <v>35</v>
      </c>
      <c r="R64" s="153" t="s">
        <v>35</v>
      </c>
      <c r="S64" s="154" t="s">
        <v>35</v>
      </c>
      <c r="T64" s="151">
        <v>5</v>
      </c>
      <c r="U64" s="153" t="s">
        <v>35</v>
      </c>
      <c r="V64" s="152">
        <v>5</v>
      </c>
      <c r="W64" s="152">
        <v>5</v>
      </c>
      <c r="X64" s="155">
        <v>5</v>
      </c>
      <c r="Y64" s="151">
        <v>5</v>
      </c>
      <c r="Z64" s="152">
        <v>5</v>
      </c>
      <c r="AA64" s="152">
        <v>5</v>
      </c>
      <c r="AB64" s="153" t="s">
        <v>35</v>
      </c>
      <c r="AC64" s="152">
        <v>5</v>
      </c>
      <c r="AD64" s="152">
        <v>5</v>
      </c>
      <c r="AE64" s="155">
        <v>5</v>
      </c>
      <c r="AF64" s="151">
        <v>5</v>
      </c>
      <c r="AG64" s="155">
        <v>5</v>
      </c>
      <c r="AH64" s="151">
        <v>5</v>
      </c>
      <c r="AI64" s="152">
        <v>5</v>
      </c>
      <c r="AJ64" s="152">
        <v>5</v>
      </c>
      <c r="AK64" s="153" t="s">
        <v>35</v>
      </c>
      <c r="AL64" s="153" t="s">
        <v>201</v>
      </c>
      <c r="AM64" s="153" t="s">
        <v>35</v>
      </c>
      <c r="AN64" s="152">
        <v>5</v>
      </c>
      <c r="AO64" s="154" t="s">
        <v>35</v>
      </c>
      <c r="AP64" s="79"/>
      <c r="AQ64" s="104"/>
      <c r="AR64" s="79"/>
      <c r="AS64" s="105"/>
      <c r="AT64" s="105"/>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c r="BX64" s="79"/>
      <c r="BY64" s="79"/>
      <c r="BZ64" s="79"/>
      <c r="CA64" s="79"/>
      <c r="CB64" s="79"/>
      <c r="CC64" s="79"/>
      <c r="CD64" s="102"/>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106"/>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c r="EO64" s="79"/>
      <c r="EP64" s="79"/>
      <c r="EQ64" s="79"/>
      <c r="ER64" s="79"/>
      <c r="ES64" s="79"/>
      <c r="ET64" s="79"/>
      <c r="EU64" s="79"/>
      <c r="EV64" s="78"/>
      <c r="EW64" s="78"/>
      <c r="EX64" s="78"/>
      <c r="EY64" s="78"/>
      <c r="EZ64" s="78"/>
      <c r="FA64" s="78"/>
      <c r="FB64" s="78"/>
      <c r="FC64" s="78"/>
      <c r="FD64" s="78"/>
      <c r="FE64" s="78"/>
      <c r="FF64" s="78"/>
      <c r="FG64" s="78"/>
      <c r="FH64" s="78"/>
    </row>
    <row r="65" spans="2:164" s="1" customFormat="1" ht="30" customHeight="1">
      <c r="B65" s="147">
        <v>70</v>
      </c>
      <c r="C65" s="358">
        <v>44109</v>
      </c>
      <c r="D65" s="360" t="s">
        <v>263</v>
      </c>
      <c r="E65" s="358"/>
      <c r="F65" s="148" t="s">
        <v>143</v>
      </c>
      <c r="G65" s="148" t="s">
        <v>34</v>
      </c>
      <c r="H65" s="158"/>
      <c r="I65" s="135"/>
      <c r="J65" s="119" t="s">
        <v>151</v>
      </c>
      <c r="K65" s="149"/>
      <c r="L65" s="150"/>
      <c r="M65" s="149"/>
      <c r="N65" s="151">
        <v>4</v>
      </c>
      <c r="O65" s="152">
        <v>4</v>
      </c>
      <c r="P65" s="152"/>
      <c r="Q65" s="153" t="s">
        <v>34</v>
      </c>
      <c r="R65" s="153" t="s">
        <v>34</v>
      </c>
      <c r="S65" s="154" t="s">
        <v>35</v>
      </c>
      <c r="T65" s="151">
        <v>4</v>
      </c>
      <c r="U65" s="153" t="s">
        <v>35</v>
      </c>
      <c r="V65" s="152">
        <v>4</v>
      </c>
      <c r="W65" s="152"/>
      <c r="X65" s="155"/>
      <c r="Y65" s="151">
        <v>5</v>
      </c>
      <c r="Z65" s="152">
        <v>5</v>
      </c>
      <c r="AA65" s="152">
        <v>5</v>
      </c>
      <c r="AB65" s="153" t="s">
        <v>35</v>
      </c>
      <c r="AC65" s="152">
        <v>5</v>
      </c>
      <c r="AD65" s="152">
        <v>5</v>
      </c>
      <c r="AE65" s="155">
        <v>5</v>
      </c>
      <c r="AF65" s="151">
        <v>4</v>
      </c>
      <c r="AG65" s="155">
        <v>5</v>
      </c>
      <c r="AH65" s="151"/>
      <c r="AI65" s="152"/>
      <c r="AJ65" s="152"/>
      <c r="AK65" s="153" t="s">
        <v>201</v>
      </c>
      <c r="AL65" s="153" t="s">
        <v>201</v>
      </c>
      <c r="AM65" s="153" t="s">
        <v>201</v>
      </c>
      <c r="AN65" s="152">
        <v>5</v>
      </c>
      <c r="AO65" s="154" t="s">
        <v>35</v>
      </c>
      <c r="AP65" s="79"/>
      <c r="AQ65" s="104"/>
      <c r="AR65" s="318"/>
      <c r="AS65" s="105"/>
      <c r="AT65" s="105"/>
      <c r="AU65" s="79"/>
      <c r="AV65" s="79"/>
      <c r="AW65" s="79"/>
      <c r="AX65" s="79"/>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c r="BX65" s="79"/>
      <c r="BY65" s="79"/>
      <c r="BZ65" s="79"/>
      <c r="CA65" s="79"/>
      <c r="CB65" s="79"/>
      <c r="CC65" s="79"/>
      <c r="CD65" s="102"/>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106"/>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c r="EO65" s="79"/>
      <c r="EP65" s="79"/>
      <c r="EQ65" s="79"/>
      <c r="ER65" s="79"/>
      <c r="ES65" s="79"/>
      <c r="ET65" s="79"/>
      <c r="EU65" s="79"/>
      <c r="EV65" s="78"/>
      <c r="EW65" s="78"/>
      <c r="EX65" s="78"/>
      <c r="EY65" s="78"/>
      <c r="EZ65" s="78"/>
      <c r="FA65" s="78"/>
      <c r="FB65" s="78"/>
      <c r="FC65" s="78"/>
      <c r="FD65" s="78"/>
      <c r="FE65" s="78"/>
      <c r="FF65" s="78"/>
      <c r="FG65" s="78"/>
      <c r="FH65" s="78"/>
    </row>
    <row r="66" spans="2:164" s="1" customFormat="1" ht="30" customHeight="1">
      <c r="B66" s="147">
        <v>71</v>
      </c>
      <c r="C66" s="358">
        <v>44109</v>
      </c>
      <c r="D66" s="360" t="s">
        <v>263</v>
      </c>
      <c r="E66" s="358"/>
      <c r="F66" s="148" t="s">
        <v>143</v>
      </c>
      <c r="G66" s="148" t="s">
        <v>34</v>
      </c>
      <c r="H66" s="158" t="s">
        <v>347</v>
      </c>
      <c r="I66" s="135" t="s">
        <v>32</v>
      </c>
      <c r="J66" s="119" t="s">
        <v>151</v>
      </c>
      <c r="K66" s="149"/>
      <c r="L66" s="150"/>
      <c r="M66" s="149"/>
      <c r="N66" s="151">
        <v>5</v>
      </c>
      <c r="O66" s="152">
        <v>5</v>
      </c>
      <c r="P66" s="152">
        <v>5</v>
      </c>
      <c r="Q66" s="153" t="s">
        <v>35</v>
      </c>
      <c r="R66" s="153" t="s">
        <v>201</v>
      </c>
      <c r="S66" s="154" t="s">
        <v>35</v>
      </c>
      <c r="T66" s="151">
        <v>5</v>
      </c>
      <c r="U66" s="153" t="s">
        <v>35</v>
      </c>
      <c r="V66" s="152">
        <v>5</v>
      </c>
      <c r="W66" s="152">
        <v>5</v>
      </c>
      <c r="X66" s="155">
        <v>5</v>
      </c>
      <c r="Y66" s="151">
        <v>5</v>
      </c>
      <c r="Z66" s="152">
        <v>5</v>
      </c>
      <c r="AA66" s="152">
        <v>5</v>
      </c>
      <c r="AB66" s="153" t="s">
        <v>35</v>
      </c>
      <c r="AC66" s="152">
        <v>5</v>
      </c>
      <c r="AD66" s="152">
        <v>5</v>
      </c>
      <c r="AE66" s="155">
        <v>5</v>
      </c>
      <c r="AF66" s="151"/>
      <c r="AG66" s="155"/>
      <c r="AH66" s="151">
        <v>5</v>
      </c>
      <c r="AI66" s="152">
        <v>4</v>
      </c>
      <c r="AJ66" s="152">
        <v>4</v>
      </c>
      <c r="AK66" s="153" t="s">
        <v>35</v>
      </c>
      <c r="AL66" s="153" t="s">
        <v>35</v>
      </c>
      <c r="AM66" s="153" t="s">
        <v>34</v>
      </c>
      <c r="AN66" s="152">
        <v>5</v>
      </c>
      <c r="AO66" s="154" t="s">
        <v>35</v>
      </c>
      <c r="AP66" s="79"/>
      <c r="AQ66" s="104"/>
      <c r="AR66" s="318"/>
      <c r="AS66" s="105"/>
      <c r="AT66" s="105"/>
      <c r="AU66" s="79"/>
      <c r="AV66" s="79"/>
      <c r="AW66" s="79"/>
      <c r="AX66" s="79"/>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c r="BX66" s="79"/>
      <c r="BY66" s="79"/>
      <c r="BZ66" s="79"/>
      <c r="CA66" s="79"/>
      <c r="CB66" s="79"/>
      <c r="CC66" s="79"/>
      <c r="CD66" s="102"/>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106"/>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c r="EO66" s="79"/>
      <c r="EP66" s="79"/>
      <c r="EQ66" s="79"/>
      <c r="ER66" s="79"/>
      <c r="ES66" s="79"/>
      <c r="ET66" s="79"/>
      <c r="EU66" s="79"/>
      <c r="EV66" s="78"/>
      <c r="EW66" s="78"/>
      <c r="EX66" s="78"/>
      <c r="EY66" s="78"/>
      <c r="EZ66" s="78"/>
      <c r="FA66" s="78"/>
      <c r="FB66" s="78"/>
      <c r="FC66" s="78"/>
      <c r="FD66" s="78"/>
      <c r="FE66" s="78"/>
      <c r="FF66" s="78"/>
      <c r="FG66" s="78"/>
      <c r="FH66" s="78"/>
    </row>
    <row r="67" spans="2:164" s="1" customFormat="1" ht="30" customHeight="1">
      <c r="B67" s="147">
        <v>72</v>
      </c>
      <c r="C67" s="358">
        <v>44109</v>
      </c>
      <c r="D67" s="360" t="s">
        <v>263</v>
      </c>
      <c r="E67" s="358"/>
      <c r="F67" s="148" t="s">
        <v>142</v>
      </c>
      <c r="G67" s="148" t="s">
        <v>34</v>
      </c>
      <c r="H67" s="158" t="s">
        <v>332</v>
      </c>
      <c r="I67" s="135" t="s">
        <v>109</v>
      </c>
      <c r="J67" s="119" t="s">
        <v>152</v>
      </c>
      <c r="K67" s="149"/>
      <c r="L67" s="150"/>
      <c r="M67" s="149"/>
      <c r="N67" s="151">
        <v>4</v>
      </c>
      <c r="O67" s="152"/>
      <c r="P67" s="152"/>
      <c r="Q67" s="153" t="s">
        <v>34</v>
      </c>
      <c r="R67" s="153" t="s">
        <v>34</v>
      </c>
      <c r="S67" s="154" t="s">
        <v>34</v>
      </c>
      <c r="T67" s="151">
        <v>3</v>
      </c>
      <c r="U67" s="153" t="s">
        <v>34</v>
      </c>
      <c r="V67" s="152">
        <v>4</v>
      </c>
      <c r="W67" s="152">
        <v>4</v>
      </c>
      <c r="X67" s="155">
        <v>4</v>
      </c>
      <c r="Y67" s="151">
        <v>4</v>
      </c>
      <c r="Z67" s="152">
        <v>4</v>
      </c>
      <c r="AA67" s="152">
        <v>4</v>
      </c>
      <c r="AB67" s="153" t="s">
        <v>35</v>
      </c>
      <c r="AC67" s="152">
        <v>3</v>
      </c>
      <c r="AD67" s="152">
        <v>4</v>
      </c>
      <c r="AE67" s="155"/>
      <c r="AF67" s="151">
        <v>4</v>
      </c>
      <c r="AG67" s="155">
        <v>4</v>
      </c>
      <c r="AH67" s="151">
        <v>4</v>
      </c>
      <c r="AI67" s="152">
        <v>4</v>
      </c>
      <c r="AJ67" s="152">
        <v>4</v>
      </c>
      <c r="AK67" s="153" t="s">
        <v>35</v>
      </c>
      <c r="AL67" s="153" t="s">
        <v>201</v>
      </c>
      <c r="AM67" s="153" t="s">
        <v>35</v>
      </c>
      <c r="AN67" s="152">
        <v>4</v>
      </c>
      <c r="AO67" s="154" t="s">
        <v>35</v>
      </c>
      <c r="AP67" s="79"/>
      <c r="AQ67" s="78"/>
      <c r="AR67" s="318"/>
      <c r="AS67" s="78"/>
      <c r="AT67" s="78"/>
      <c r="AU67" s="78"/>
      <c r="AV67" s="78"/>
      <c r="AW67" s="78"/>
      <c r="AX67" s="78"/>
      <c r="AY67" s="78"/>
      <c r="AZ67" s="78"/>
      <c r="BA67" s="78"/>
      <c r="BB67" s="78"/>
      <c r="BC67" s="78"/>
      <c r="BD67" s="78"/>
      <c r="BE67" s="78"/>
      <c r="BF67" s="78"/>
      <c r="BG67" s="78"/>
      <c r="BH67" s="79"/>
      <c r="BI67" s="79"/>
      <c r="BJ67" s="79"/>
      <c r="BK67" s="79"/>
      <c r="BL67" s="79"/>
      <c r="BM67" s="79"/>
      <c r="BN67" s="79"/>
      <c r="BO67" s="79"/>
      <c r="BP67" s="79"/>
      <c r="BQ67" s="79"/>
      <c r="BR67" s="79"/>
      <c r="BS67" s="79"/>
      <c r="BT67" s="79"/>
      <c r="BU67" s="79"/>
      <c r="BV67" s="79"/>
      <c r="BW67" s="79"/>
      <c r="BX67" s="79"/>
      <c r="BY67" s="79"/>
      <c r="BZ67" s="79"/>
      <c r="CA67" s="79"/>
      <c r="CB67" s="79"/>
      <c r="CC67" s="79"/>
      <c r="CD67" s="102"/>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106"/>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c r="EO67" s="79"/>
      <c r="EP67" s="79"/>
      <c r="EQ67" s="79"/>
      <c r="ER67" s="79"/>
      <c r="ES67" s="79"/>
      <c r="ET67" s="79"/>
      <c r="EU67" s="79"/>
      <c r="EV67" s="78"/>
      <c r="EW67" s="78"/>
      <c r="EX67" s="78"/>
      <c r="EY67" s="78"/>
      <c r="EZ67" s="78"/>
      <c r="FA67" s="78"/>
      <c r="FB67" s="78"/>
      <c r="FC67" s="78"/>
      <c r="FD67" s="78"/>
      <c r="FE67" s="78"/>
      <c r="FF67" s="78"/>
      <c r="FG67" s="78"/>
      <c r="FH67" s="78"/>
    </row>
    <row r="68" spans="2:164" s="1" customFormat="1" ht="30" customHeight="1">
      <c r="B68" s="147">
        <v>74</v>
      </c>
      <c r="C68" s="358">
        <v>44109</v>
      </c>
      <c r="D68" s="360" t="s">
        <v>265</v>
      </c>
      <c r="E68" s="358"/>
      <c r="F68" s="148" t="s">
        <v>143</v>
      </c>
      <c r="G68" s="148" t="s">
        <v>34</v>
      </c>
      <c r="H68" s="158" t="s">
        <v>332</v>
      </c>
      <c r="I68" s="135" t="s">
        <v>109</v>
      </c>
      <c r="J68" s="119" t="s">
        <v>151</v>
      </c>
      <c r="K68" s="149"/>
      <c r="L68" s="150"/>
      <c r="M68" s="149"/>
      <c r="N68" s="151">
        <v>5</v>
      </c>
      <c r="O68" s="152">
        <v>5</v>
      </c>
      <c r="P68" s="152">
        <v>3</v>
      </c>
      <c r="Q68" s="153" t="s">
        <v>35</v>
      </c>
      <c r="R68" s="153" t="s">
        <v>34</v>
      </c>
      <c r="S68" s="154" t="s">
        <v>34</v>
      </c>
      <c r="T68" s="151">
        <v>5</v>
      </c>
      <c r="U68" s="153" t="s">
        <v>35</v>
      </c>
      <c r="V68" s="152">
        <v>5</v>
      </c>
      <c r="W68" s="152">
        <v>5</v>
      </c>
      <c r="X68" s="155">
        <v>5</v>
      </c>
      <c r="Y68" s="151">
        <v>5</v>
      </c>
      <c r="Z68" s="152">
        <v>5</v>
      </c>
      <c r="AA68" s="152">
        <v>5</v>
      </c>
      <c r="AB68" s="153" t="s">
        <v>35</v>
      </c>
      <c r="AC68" s="152">
        <v>5</v>
      </c>
      <c r="AD68" s="152">
        <v>5</v>
      </c>
      <c r="AE68" s="155">
        <v>5</v>
      </c>
      <c r="AF68" s="151">
        <v>5</v>
      </c>
      <c r="AG68" s="155">
        <v>5</v>
      </c>
      <c r="AH68" s="151">
        <v>5</v>
      </c>
      <c r="AI68" s="152">
        <v>5</v>
      </c>
      <c r="AJ68" s="152">
        <v>5</v>
      </c>
      <c r="AK68" s="153" t="s">
        <v>35</v>
      </c>
      <c r="AL68" s="153" t="s">
        <v>35</v>
      </c>
      <c r="AM68" s="153" t="s">
        <v>34</v>
      </c>
      <c r="AN68" s="152">
        <v>5</v>
      </c>
      <c r="AO68" s="154" t="s">
        <v>35</v>
      </c>
      <c r="AP68" s="79"/>
      <c r="AQ68" s="78"/>
      <c r="AR68" s="79"/>
      <c r="AS68" s="78"/>
      <c r="AT68" s="78"/>
      <c r="AU68" s="78"/>
      <c r="AV68" s="78"/>
      <c r="AW68" s="78"/>
      <c r="AX68" s="78"/>
      <c r="AY68" s="78"/>
      <c r="AZ68" s="78"/>
      <c r="BA68" s="78"/>
      <c r="BB68" s="78"/>
      <c r="BC68" s="78"/>
      <c r="BD68" s="78"/>
      <c r="BE68" s="78"/>
      <c r="BF68" s="78"/>
      <c r="BG68" s="78"/>
      <c r="BH68" s="79"/>
      <c r="BI68" s="79"/>
      <c r="BJ68" s="79"/>
      <c r="BK68" s="79"/>
      <c r="BL68" s="79"/>
      <c r="BM68" s="79"/>
      <c r="BN68" s="79"/>
      <c r="BO68" s="79"/>
      <c r="BP68" s="79"/>
      <c r="BQ68" s="79"/>
      <c r="BR68" s="79"/>
      <c r="BS68" s="79"/>
      <c r="BT68" s="79"/>
      <c r="BU68" s="79"/>
      <c r="BV68" s="79"/>
      <c r="BW68" s="79"/>
      <c r="BX68" s="79"/>
      <c r="BY68" s="79"/>
      <c r="BZ68" s="79"/>
      <c r="CA68" s="79"/>
      <c r="CB68" s="79"/>
      <c r="CC68" s="79"/>
      <c r="CD68" s="102"/>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106"/>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c r="EO68" s="79"/>
      <c r="EP68" s="79"/>
      <c r="EQ68" s="79"/>
      <c r="ER68" s="79"/>
      <c r="ES68" s="79"/>
      <c r="ET68" s="79"/>
      <c r="EU68" s="79"/>
      <c r="EV68" s="78"/>
      <c r="EW68" s="78"/>
      <c r="EX68" s="78"/>
      <c r="EY68" s="78"/>
      <c r="EZ68" s="78"/>
      <c r="FA68" s="78"/>
      <c r="FB68" s="78"/>
      <c r="FC68" s="78"/>
      <c r="FD68" s="78"/>
      <c r="FE68" s="78"/>
      <c r="FF68" s="78"/>
      <c r="FG68" s="78"/>
      <c r="FH68" s="78"/>
    </row>
    <row r="69" spans="2:164" s="1" customFormat="1" ht="30" customHeight="1">
      <c r="B69" s="147">
        <v>76</v>
      </c>
      <c r="C69" s="358">
        <v>44110</v>
      </c>
      <c r="D69" s="360" t="s">
        <v>263</v>
      </c>
      <c r="E69" s="358"/>
      <c r="F69" s="148" t="s">
        <v>142</v>
      </c>
      <c r="G69" s="148" t="s">
        <v>35</v>
      </c>
      <c r="H69" s="158" t="s">
        <v>348</v>
      </c>
      <c r="I69" s="135" t="s">
        <v>32</v>
      </c>
      <c r="J69" s="119" t="s">
        <v>152</v>
      </c>
      <c r="K69" s="149"/>
      <c r="L69" s="150"/>
      <c r="M69" s="149"/>
      <c r="N69" s="151">
        <v>3</v>
      </c>
      <c r="O69" s="152">
        <v>1</v>
      </c>
      <c r="P69" s="152">
        <v>1</v>
      </c>
      <c r="Q69" s="153" t="s">
        <v>35</v>
      </c>
      <c r="R69" s="153" t="s">
        <v>201</v>
      </c>
      <c r="S69" s="154" t="s">
        <v>35</v>
      </c>
      <c r="T69" s="151">
        <v>3</v>
      </c>
      <c r="U69" s="153" t="s">
        <v>34</v>
      </c>
      <c r="V69" s="152">
        <v>2</v>
      </c>
      <c r="W69" s="152">
        <v>3</v>
      </c>
      <c r="X69" s="155">
        <v>2</v>
      </c>
      <c r="Y69" s="151">
        <v>4</v>
      </c>
      <c r="Z69" s="152">
        <v>3</v>
      </c>
      <c r="AA69" s="152">
        <v>5</v>
      </c>
      <c r="AB69" s="153" t="s">
        <v>201</v>
      </c>
      <c r="AC69" s="152">
        <v>3</v>
      </c>
      <c r="AD69" s="152"/>
      <c r="AE69" s="155"/>
      <c r="AF69" s="151">
        <v>3</v>
      </c>
      <c r="AG69" s="155">
        <v>3</v>
      </c>
      <c r="AH69" s="151">
        <v>4</v>
      </c>
      <c r="AI69" s="152">
        <v>3</v>
      </c>
      <c r="AJ69" s="152">
        <v>3</v>
      </c>
      <c r="AK69" s="153" t="s">
        <v>201</v>
      </c>
      <c r="AL69" s="153" t="s">
        <v>34</v>
      </c>
      <c r="AM69" s="153" t="s">
        <v>201</v>
      </c>
      <c r="AN69" s="152">
        <v>3</v>
      </c>
      <c r="AO69" s="154" t="s">
        <v>201</v>
      </c>
      <c r="AP69" s="79"/>
      <c r="AQ69" s="104"/>
      <c r="AR69" s="318"/>
      <c r="AS69" s="105"/>
      <c r="AT69" s="105"/>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102"/>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106"/>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c r="EO69" s="79"/>
      <c r="EP69" s="79"/>
      <c r="EQ69" s="79"/>
      <c r="ER69" s="79"/>
      <c r="ES69" s="79"/>
      <c r="ET69" s="79"/>
      <c r="EU69" s="79"/>
      <c r="EV69" s="78"/>
      <c r="EW69" s="78"/>
      <c r="EX69" s="78"/>
      <c r="EY69" s="78"/>
      <c r="EZ69" s="78"/>
      <c r="FA69" s="78"/>
      <c r="FB69" s="78"/>
      <c r="FC69" s="78"/>
      <c r="FD69" s="78"/>
      <c r="FE69" s="78"/>
      <c r="FF69" s="78"/>
      <c r="FG69" s="78"/>
      <c r="FH69" s="78"/>
    </row>
    <row r="70" spans="2:164" s="1" customFormat="1" ht="30" customHeight="1">
      <c r="B70" s="147">
        <v>78</v>
      </c>
      <c r="C70" s="358">
        <v>44110</v>
      </c>
      <c r="D70" s="360" t="s">
        <v>263</v>
      </c>
      <c r="E70" s="358"/>
      <c r="F70" s="148" t="s">
        <v>142</v>
      </c>
      <c r="G70" s="148" t="s">
        <v>34</v>
      </c>
      <c r="H70" s="158" t="s">
        <v>109</v>
      </c>
      <c r="I70" s="135" t="s">
        <v>109</v>
      </c>
      <c r="J70" s="119" t="s">
        <v>152</v>
      </c>
      <c r="K70" s="149"/>
      <c r="L70" s="150"/>
      <c r="M70" s="149"/>
      <c r="N70" s="151">
        <v>4</v>
      </c>
      <c r="O70" s="152">
        <v>3</v>
      </c>
      <c r="P70" s="152">
        <v>4</v>
      </c>
      <c r="Q70" s="153" t="s">
        <v>35</v>
      </c>
      <c r="R70" s="153" t="s">
        <v>34</v>
      </c>
      <c r="S70" s="154" t="s">
        <v>34</v>
      </c>
      <c r="T70" s="151">
        <v>3</v>
      </c>
      <c r="U70" s="153" t="s">
        <v>34</v>
      </c>
      <c r="V70" s="152">
        <v>5</v>
      </c>
      <c r="W70" s="152">
        <v>5</v>
      </c>
      <c r="X70" s="155">
        <v>5</v>
      </c>
      <c r="Y70" s="151">
        <v>5</v>
      </c>
      <c r="Z70" s="152">
        <v>3</v>
      </c>
      <c r="AA70" s="152">
        <v>3</v>
      </c>
      <c r="AB70" s="153" t="s">
        <v>35</v>
      </c>
      <c r="AC70" s="152">
        <v>5</v>
      </c>
      <c r="AD70" s="152">
        <v>2</v>
      </c>
      <c r="AE70" s="155">
        <v>2</v>
      </c>
      <c r="AF70" s="151">
        <v>4</v>
      </c>
      <c r="AG70" s="155">
        <v>3</v>
      </c>
      <c r="AH70" s="151">
        <v>4</v>
      </c>
      <c r="AI70" s="152">
        <v>3</v>
      </c>
      <c r="AJ70" s="152">
        <v>4</v>
      </c>
      <c r="AK70" s="153" t="s">
        <v>35</v>
      </c>
      <c r="AL70" s="153" t="s">
        <v>201</v>
      </c>
      <c r="AM70" s="153" t="s">
        <v>201</v>
      </c>
      <c r="AN70" s="152">
        <v>4</v>
      </c>
      <c r="AO70" s="154" t="s">
        <v>35</v>
      </c>
      <c r="AP70" s="79"/>
      <c r="AQ70" s="78"/>
      <c r="AR70" s="318"/>
      <c r="AS70" s="78"/>
      <c r="AT70" s="78"/>
      <c r="AU70" s="78"/>
      <c r="AV70" s="78"/>
      <c r="AW70" s="78"/>
      <c r="AX70" s="78"/>
      <c r="AY70" s="78"/>
      <c r="AZ70" s="78"/>
      <c r="BA70" s="78"/>
      <c r="BB70" s="78"/>
      <c r="BC70" s="78"/>
      <c r="BD70" s="78"/>
      <c r="BE70" s="78"/>
      <c r="BF70" s="78"/>
      <c r="BG70" s="78"/>
      <c r="BH70" s="79"/>
      <c r="BI70" s="79"/>
      <c r="BJ70" s="79"/>
      <c r="BK70" s="79"/>
      <c r="BL70" s="79"/>
      <c r="BM70" s="79"/>
      <c r="BN70" s="79"/>
      <c r="BO70" s="79"/>
      <c r="BP70" s="79"/>
      <c r="BQ70" s="79"/>
      <c r="BR70" s="79"/>
      <c r="BS70" s="79"/>
      <c r="BT70" s="79"/>
      <c r="BU70" s="79"/>
      <c r="BV70" s="79"/>
      <c r="BW70" s="79"/>
      <c r="BX70" s="79"/>
      <c r="BY70" s="79"/>
      <c r="BZ70" s="79"/>
      <c r="CA70" s="79"/>
      <c r="CB70" s="79"/>
      <c r="CC70" s="79"/>
      <c r="CD70" s="102"/>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106"/>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c r="EO70" s="79"/>
      <c r="EP70" s="79"/>
      <c r="EQ70" s="79"/>
      <c r="ER70" s="79"/>
      <c r="ES70" s="79"/>
      <c r="ET70" s="79"/>
      <c r="EU70" s="79"/>
      <c r="EV70" s="78"/>
      <c r="EW70" s="78"/>
      <c r="EX70" s="78"/>
      <c r="EY70" s="78"/>
      <c r="EZ70" s="78"/>
      <c r="FA70" s="78"/>
      <c r="FB70" s="78"/>
      <c r="FC70" s="78"/>
      <c r="FD70" s="78"/>
      <c r="FE70" s="78"/>
      <c r="FF70" s="78"/>
      <c r="FG70" s="78"/>
      <c r="FH70" s="78"/>
    </row>
    <row r="71" spans="2:164" s="1" customFormat="1" ht="30" customHeight="1">
      <c r="B71" s="147">
        <v>79</v>
      </c>
      <c r="C71" s="358">
        <v>44110</v>
      </c>
      <c r="D71" s="360" t="s">
        <v>263</v>
      </c>
      <c r="E71" s="358"/>
      <c r="F71" s="148" t="s">
        <v>142</v>
      </c>
      <c r="G71" s="148" t="s">
        <v>34</v>
      </c>
      <c r="H71" s="158" t="s">
        <v>16</v>
      </c>
      <c r="I71" s="135" t="s">
        <v>109</v>
      </c>
      <c r="J71" s="119" t="s">
        <v>152</v>
      </c>
      <c r="K71" s="149"/>
      <c r="L71" s="150"/>
      <c r="M71" s="149"/>
      <c r="N71" s="151">
        <v>3</v>
      </c>
      <c r="O71" s="152">
        <v>3</v>
      </c>
      <c r="P71" s="152">
        <v>4</v>
      </c>
      <c r="Q71" s="153" t="s">
        <v>35</v>
      </c>
      <c r="R71" s="153" t="s">
        <v>35</v>
      </c>
      <c r="S71" s="154" t="s">
        <v>34</v>
      </c>
      <c r="T71" s="151">
        <v>4</v>
      </c>
      <c r="U71" s="153" t="s">
        <v>35</v>
      </c>
      <c r="V71" s="152">
        <v>3</v>
      </c>
      <c r="W71" s="152">
        <v>3</v>
      </c>
      <c r="X71" s="155">
        <v>3</v>
      </c>
      <c r="Y71" s="151">
        <v>5</v>
      </c>
      <c r="Z71" s="152">
        <v>5</v>
      </c>
      <c r="AA71" s="152">
        <v>5</v>
      </c>
      <c r="AB71" s="153" t="s">
        <v>201</v>
      </c>
      <c r="AC71" s="152">
        <v>3</v>
      </c>
      <c r="AD71" s="152">
        <v>1</v>
      </c>
      <c r="AE71" s="155">
        <v>4</v>
      </c>
      <c r="AF71" s="151">
        <v>2</v>
      </c>
      <c r="AG71" s="155">
        <v>4</v>
      </c>
      <c r="AH71" s="151">
        <v>5</v>
      </c>
      <c r="AI71" s="152">
        <v>5</v>
      </c>
      <c r="AJ71" s="152">
        <v>5</v>
      </c>
      <c r="AK71" s="153" t="s">
        <v>34</v>
      </c>
      <c r="AL71" s="153" t="s">
        <v>34</v>
      </c>
      <c r="AM71" s="153" t="s">
        <v>35</v>
      </c>
      <c r="AN71" s="152">
        <v>3</v>
      </c>
      <c r="AO71" s="154" t="s">
        <v>201</v>
      </c>
      <c r="AP71" s="79"/>
      <c r="AQ71" s="78"/>
      <c r="AR71" s="79"/>
      <c r="AS71" s="78"/>
      <c r="AT71" s="78"/>
      <c r="AU71" s="78"/>
      <c r="AV71" s="78"/>
      <c r="AW71" s="78"/>
      <c r="AX71" s="78"/>
      <c r="AY71" s="78"/>
      <c r="AZ71" s="78"/>
      <c r="BA71" s="78"/>
      <c r="BB71" s="78"/>
      <c r="BC71" s="78"/>
      <c r="BD71" s="78"/>
      <c r="BE71" s="78"/>
      <c r="BF71" s="78"/>
      <c r="BG71" s="78"/>
      <c r="BH71" s="79"/>
      <c r="BI71" s="79"/>
      <c r="BJ71" s="79"/>
      <c r="BK71" s="79"/>
      <c r="BL71" s="79"/>
      <c r="BM71" s="79"/>
      <c r="BN71" s="79"/>
      <c r="BO71" s="79"/>
      <c r="BP71" s="79"/>
      <c r="BQ71" s="79"/>
      <c r="BR71" s="79"/>
      <c r="BS71" s="79"/>
      <c r="BT71" s="79"/>
      <c r="BU71" s="79"/>
      <c r="BV71" s="79"/>
      <c r="BW71" s="79"/>
      <c r="BX71" s="79"/>
      <c r="BY71" s="79"/>
      <c r="BZ71" s="79"/>
      <c r="CA71" s="79"/>
      <c r="CB71" s="79"/>
      <c r="CC71" s="79"/>
      <c r="CD71" s="102"/>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106"/>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c r="EO71" s="79"/>
      <c r="EP71" s="79"/>
      <c r="EQ71" s="79"/>
      <c r="ER71" s="79"/>
      <c r="ES71" s="79"/>
      <c r="ET71" s="79"/>
      <c r="EU71" s="79"/>
      <c r="EV71" s="78"/>
      <c r="EW71" s="78"/>
      <c r="EX71" s="78"/>
      <c r="EY71" s="78"/>
      <c r="EZ71" s="78"/>
      <c r="FA71" s="78"/>
      <c r="FB71" s="78"/>
      <c r="FC71" s="78"/>
      <c r="FD71" s="78"/>
      <c r="FE71" s="78"/>
      <c r="FF71" s="78"/>
      <c r="FG71" s="78"/>
      <c r="FH71" s="78"/>
    </row>
    <row r="72" spans="2:164" s="1" customFormat="1" ht="30" customHeight="1">
      <c r="B72" s="147">
        <v>80</v>
      </c>
      <c r="C72" s="358">
        <v>44111</v>
      </c>
      <c r="D72" s="360" t="s">
        <v>263</v>
      </c>
      <c r="E72" s="358"/>
      <c r="F72" s="148" t="s">
        <v>143</v>
      </c>
      <c r="G72" s="148" t="s">
        <v>34</v>
      </c>
      <c r="H72" s="158" t="s">
        <v>349</v>
      </c>
      <c r="I72" s="135" t="s">
        <v>32</v>
      </c>
      <c r="J72" s="119" t="s">
        <v>152</v>
      </c>
      <c r="K72" s="149"/>
      <c r="L72" s="150"/>
      <c r="M72" s="149"/>
      <c r="N72" s="151">
        <v>1</v>
      </c>
      <c r="O72" s="152">
        <v>1</v>
      </c>
      <c r="P72" s="152">
        <v>1</v>
      </c>
      <c r="Q72" s="153" t="s">
        <v>34</v>
      </c>
      <c r="R72" s="153" t="s">
        <v>34</v>
      </c>
      <c r="S72" s="154" t="s">
        <v>34</v>
      </c>
      <c r="T72" s="151">
        <v>3</v>
      </c>
      <c r="U72" s="153" t="s">
        <v>34</v>
      </c>
      <c r="V72" s="152">
        <v>1</v>
      </c>
      <c r="W72" s="152">
        <v>1</v>
      </c>
      <c r="X72" s="155">
        <v>1</v>
      </c>
      <c r="Y72" s="151">
        <v>1</v>
      </c>
      <c r="Z72" s="152">
        <v>1</v>
      </c>
      <c r="AA72" s="152">
        <v>1</v>
      </c>
      <c r="AB72" s="153" t="s">
        <v>201</v>
      </c>
      <c r="AC72" s="152"/>
      <c r="AD72" s="152"/>
      <c r="AE72" s="155"/>
      <c r="AF72" s="151"/>
      <c r="AG72" s="155"/>
      <c r="AH72" s="151"/>
      <c r="AI72" s="152"/>
      <c r="AJ72" s="152">
        <v>1</v>
      </c>
      <c r="AK72" s="153" t="s">
        <v>34</v>
      </c>
      <c r="AL72" s="153" t="s">
        <v>34</v>
      </c>
      <c r="AM72" s="153" t="s">
        <v>201</v>
      </c>
      <c r="AN72" s="152">
        <v>2</v>
      </c>
      <c r="AO72" s="154" t="s">
        <v>34</v>
      </c>
      <c r="AP72" s="79"/>
      <c r="AQ72" s="78"/>
      <c r="AR72" s="79"/>
      <c r="AS72" s="78"/>
      <c r="AT72" s="78"/>
      <c r="AU72" s="78"/>
      <c r="AV72" s="78"/>
      <c r="AW72" s="78"/>
      <c r="AX72" s="78"/>
      <c r="AY72" s="78"/>
      <c r="AZ72" s="78"/>
      <c r="BA72" s="78"/>
      <c r="BB72" s="78"/>
      <c r="BC72" s="78"/>
      <c r="BD72" s="78"/>
      <c r="BE72" s="78"/>
      <c r="BF72" s="78"/>
      <c r="BG72" s="78"/>
      <c r="BH72" s="79"/>
      <c r="BI72" s="79"/>
      <c r="BJ72" s="79"/>
      <c r="BK72" s="79"/>
      <c r="BL72" s="79"/>
      <c r="BM72" s="79"/>
      <c r="BN72" s="79"/>
      <c r="BO72" s="79"/>
      <c r="BP72" s="79"/>
      <c r="BQ72" s="79"/>
      <c r="BR72" s="79"/>
      <c r="BS72" s="79"/>
      <c r="BT72" s="79"/>
      <c r="BU72" s="79"/>
      <c r="BV72" s="79"/>
      <c r="BW72" s="79"/>
      <c r="BX72" s="79"/>
      <c r="BY72" s="79"/>
      <c r="BZ72" s="79"/>
      <c r="CA72" s="79"/>
      <c r="CB72" s="79"/>
      <c r="CC72" s="79"/>
      <c r="CD72" s="102"/>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106"/>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c r="EO72" s="79"/>
      <c r="EP72" s="79"/>
      <c r="EQ72" s="79"/>
      <c r="ER72" s="79"/>
      <c r="ES72" s="79"/>
      <c r="ET72" s="79"/>
      <c r="EU72" s="79"/>
      <c r="EV72" s="78"/>
      <c r="EW72" s="78"/>
      <c r="EX72" s="78"/>
      <c r="EY72" s="78"/>
      <c r="EZ72" s="78"/>
      <c r="FA72" s="78"/>
      <c r="FB72" s="78"/>
      <c r="FC72" s="78"/>
      <c r="FD72" s="78"/>
      <c r="FE72" s="78"/>
      <c r="FF72" s="78"/>
      <c r="FG72" s="78"/>
      <c r="FH72" s="78"/>
    </row>
    <row r="73" spans="2:164" s="1" customFormat="1" ht="30" customHeight="1">
      <c r="B73" s="147">
        <v>81</v>
      </c>
      <c r="C73" s="358">
        <v>44112</v>
      </c>
      <c r="D73" s="360" t="s">
        <v>263</v>
      </c>
      <c r="E73" s="358"/>
      <c r="F73" s="148" t="s">
        <v>142</v>
      </c>
      <c r="G73" s="148" t="s">
        <v>34</v>
      </c>
      <c r="H73" s="158" t="s">
        <v>16</v>
      </c>
      <c r="I73" s="135" t="s">
        <v>109</v>
      </c>
      <c r="J73" s="119" t="s">
        <v>152</v>
      </c>
      <c r="K73" s="149"/>
      <c r="L73" s="150"/>
      <c r="M73" s="149"/>
      <c r="N73" s="151">
        <v>4</v>
      </c>
      <c r="O73" s="152">
        <v>5</v>
      </c>
      <c r="P73" s="152">
        <v>3</v>
      </c>
      <c r="Q73" s="153" t="s">
        <v>35</v>
      </c>
      <c r="R73" s="153" t="s">
        <v>34</v>
      </c>
      <c r="S73" s="154" t="s">
        <v>34</v>
      </c>
      <c r="T73" s="151">
        <v>3</v>
      </c>
      <c r="U73" s="153" t="s">
        <v>34</v>
      </c>
      <c r="V73" s="152">
        <v>3</v>
      </c>
      <c r="W73" s="152">
        <v>4</v>
      </c>
      <c r="X73" s="155">
        <v>4</v>
      </c>
      <c r="Y73" s="151">
        <v>4</v>
      </c>
      <c r="Z73" s="152">
        <v>5</v>
      </c>
      <c r="AA73" s="152">
        <v>5</v>
      </c>
      <c r="AB73" s="153" t="s">
        <v>35</v>
      </c>
      <c r="AC73" s="152">
        <v>4</v>
      </c>
      <c r="AD73" s="152">
        <v>4</v>
      </c>
      <c r="AE73" s="155">
        <v>4</v>
      </c>
      <c r="AF73" s="151">
        <v>5</v>
      </c>
      <c r="AG73" s="155">
        <v>4</v>
      </c>
      <c r="AH73" s="151">
        <v>4</v>
      </c>
      <c r="AI73" s="152">
        <v>5</v>
      </c>
      <c r="AJ73" s="152">
        <v>5</v>
      </c>
      <c r="AK73" s="153" t="s">
        <v>35</v>
      </c>
      <c r="AL73" s="153" t="s">
        <v>34</v>
      </c>
      <c r="AM73" s="153" t="s">
        <v>35</v>
      </c>
      <c r="AN73" s="152">
        <v>4</v>
      </c>
      <c r="AO73" s="154" t="s">
        <v>35</v>
      </c>
      <c r="AP73" s="79"/>
      <c r="AQ73" s="104"/>
      <c r="AR73" s="79"/>
      <c r="AS73" s="105"/>
      <c r="AT73" s="105"/>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102"/>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106"/>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c r="EO73" s="79"/>
      <c r="EP73" s="79"/>
      <c r="EQ73" s="79"/>
      <c r="ER73" s="79"/>
      <c r="ES73" s="79"/>
      <c r="ET73" s="79"/>
      <c r="EU73" s="79"/>
      <c r="EV73" s="78"/>
      <c r="EW73" s="78"/>
      <c r="EX73" s="78"/>
      <c r="EY73" s="78"/>
      <c r="EZ73" s="78"/>
      <c r="FA73" s="78"/>
      <c r="FB73" s="78"/>
      <c r="FC73" s="78"/>
      <c r="FD73" s="78"/>
      <c r="FE73" s="78"/>
      <c r="FF73" s="78"/>
      <c r="FG73" s="78"/>
      <c r="FH73" s="78"/>
    </row>
    <row r="74" spans="2:164" s="1" customFormat="1" ht="30" customHeight="1">
      <c r="B74" s="147">
        <v>82</v>
      </c>
      <c r="C74" s="358">
        <v>44112</v>
      </c>
      <c r="D74" s="360" t="s">
        <v>264</v>
      </c>
      <c r="E74" s="358"/>
      <c r="F74" s="148"/>
      <c r="G74" s="148" t="s">
        <v>35</v>
      </c>
      <c r="H74" s="158"/>
      <c r="I74" s="135"/>
      <c r="J74" s="119" t="s">
        <v>152</v>
      </c>
      <c r="K74" s="149"/>
      <c r="L74" s="150"/>
      <c r="M74" s="149"/>
      <c r="N74" s="151">
        <v>4</v>
      </c>
      <c r="O74" s="152">
        <v>4</v>
      </c>
      <c r="P74" s="152">
        <v>3</v>
      </c>
      <c r="Q74" s="153" t="s">
        <v>35</v>
      </c>
      <c r="R74" s="153" t="s">
        <v>35</v>
      </c>
      <c r="S74" s="154" t="s">
        <v>34</v>
      </c>
      <c r="T74" s="151">
        <v>4</v>
      </c>
      <c r="U74" s="153" t="s">
        <v>34</v>
      </c>
      <c r="V74" s="152">
        <v>4</v>
      </c>
      <c r="W74" s="152">
        <v>4</v>
      </c>
      <c r="X74" s="155">
        <v>4</v>
      </c>
      <c r="Y74" s="151">
        <v>4</v>
      </c>
      <c r="Z74" s="152">
        <v>5</v>
      </c>
      <c r="AA74" s="152">
        <v>5</v>
      </c>
      <c r="AB74" s="153" t="s">
        <v>35</v>
      </c>
      <c r="AC74" s="152">
        <v>4</v>
      </c>
      <c r="AD74" s="152">
        <v>4</v>
      </c>
      <c r="AE74" s="155">
        <v>4</v>
      </c>
      <c r="AF74" s="151">
        <v>4</v>
      </c>
      <c r="AG74" s="155">
        <v>5</v>
      </c>
      <c r="AH74" s="151">
        <v>5</v>
      </c>
      <c r="AI74" s="152">
        <v>5</v>
      </c>
      <c r="AJ74" s="152">
        <v>4</v>
      </c>
      <c r="AK74" s="153" t="s">
        <v>35</v>
      </c>
      <c r="AL74" s="153" t="s">
        <v>201</v>
      </c>
      <c r="AM74" s="153" t="s">
        <v>35</v>
      </c>
      <c r="AN74" s="152">
        <v>4</v>
      </c>
      <c r="AO74" s="154" t="s">
        <v>35</v>
      </c>
      <c r="AP74" s="79"/>
      <c r="AQ74" s="78"/>
      <c r="AR74" s="318"/>
      <c r="AS74" s="78"/>
      <c r="AT74" s="78"/>
      <c r="AU74" s="78"/>
      <c r="AV74" s="78"/>
      <c r="AW74" s="78"/>
      <c r="AX74" s="78"/>
      <c r="AY74" s="78"/>
      <c r="AZ74" s="78"/>
      <c r="BA74" s="78"/>
      <c r="BB74" s="78"/>
      <c r="BC74" s="78"/>
      <c r="BD74" s="78"/>
      <c r="BE74" s="78"/>
      <c r="BF74" s="78"/>
      <c r="BG74" s="78"/>
      <c r="BH74" s="79"/>
      <c r="BI74" s="79"/>
      <c r="BJ74" s="79"/>
      <c r="BK74" s="79"/>
      <c r="BL74" s="79"/>
      <c r="BM74" s="79"/>
      <c r="BN74" s="79"/>
      <c r="BO74" s="79"/>
      <c r="BP74" s="79"/>
      <c r="BQ74" s="79"/>
      <c r="BR74" s="79"/>
      <c r="BS74" s="79"/>
      <c r="BT74" s="79"/>
      <c r="BU74" s="79"/>
      <c r="BV74" s="79"/>
      <c r="BW74" s="79"/>
      <c r="BX74" s="79"/>
      <c r="BY74" s="79"/>
      <c r="BZ74" s="79"/>
      <c r="CA74" s="79"/>
      <c r="CB74" s="79"/>
      <c r="CC74" s="79"/>
      <c r="CD74" s="102"/>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106"/>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c r="EO74" s="79"/>
      <c r="EP74" s="79"/>
      <c r="EQ74" s="79"/>
      <c r="ER74" s="79"/>
      <c r="ES74" s="79"/>
      <c r="ET74" s="79"/>
      <c r="EU74" s="79"/>
      <c r="EV74" s="78"/>
      <c r="EW74" s="78"/>
      <c r="EX74" s="78"/>
      <c r="EY74" s="78"/>
      <c r="EZ74" s="78"/>
      <c r="FA74" s="78"/>
      <c r="FB74" s="78"/>
      <c r="FC74" s="78"/>
      <c r="FD74" s="78"/>
      <c r="FE74" s="78"/>
      <c r="FF74" s="78"/>
      <c r="FG74" s="78"/>
      <c r="FH74" s="78"/>
    </row>
    <row r="75" spans="2:164" s="1" customFormat="1" ht="30" customHeight="1">
      <c r="B75" s="147">
        <v>83</v>
      </c>
      <c r="C75" s="358">
        <v>44112</v>
      </c>
      <c r="D75" s="360" t="s">
        <v>263</v>
      </c>
      <c r="E75" s="358"/>
      <c r="F75" s="148" t="s">
        <v>142</v>
      </c>
      <c r="G75" s="148" t="s">
        <v>34</v>
      </c>
      <c r="H75" s="158" t="s">
        <v>350</v>
      </c>
      <c r="I75" s="135" t="s">
        <v>147</v>
      </c>
      <c r="J75" s="119" t="s">
        <v>151</v>
      </c>
      <c r="K75" s="149"/>
      <c r="L75" s="150"/>
      <c r="M75" s="149"/>
      <c r="N75" s="151">
        <v>4</v>
      </c>
      <c r="O75" s="152">
        <v>4</v>
      </c>
      <c r="P75" s="152">
        <v>5</v>
      </c>
      <c r="Q75" s="153" t="s">
        <v>35</v>
      </c>
      <c r="R75" s="153" t="s">
        <v>34</v>
      </c>
      <c r="S75" s="154" t="s">
        <v>34</v>
      </c>
      <c r="T75" s="151">
        <v>5</v>
      </c>
      <c r="U75" s="153" t="s">
        <v>34</v>
      </c>
      <c r="V75" s="152">
        <v>5</v>
      </c>
      <c r="W75" s="152">
        <v>5</v>
      </c>
      <c r="X75" s="155">
        <v>5</v>
      </c>
      <c r="Y75" s="151">
        <v>5</v>
      </c>
      <c r="Z75" s="152">
        <v>5</v>
      </c>
      <c r="AA75" s="152">
        <v>4</v>
      </c>
      <c r="AB75" s="153" t="s">
        <v>35</v>
      </c>
      <c r="AC75" s="152">
        <v>5</v>
      </c>
      <c r="AD75" s="152">
        <v>5</v>
      </c>
      <c r="AE75" s="155">
        <v>5</v>
      </c>
      <c r="AF75" s="151">
        <v>5</v>
      </c>
      <c r="AG75" s="155">
        <v>5</v>
      </c>
      <c r="AH75" s="151">
        <v>3</v>
      </c>
      <c r="AI75" s="152">
        <v>5</v>
      </c>
      <c r="AJ75" s="152">
        <v>3</v>
      </c>
      <c r="AK75" s="153" t="s">
        <v>34</v>
      </c>
      <c r="AL75" s="153" t="s">
        <v>34</v>
      </c>
      <c r="AM75" s="153" t="s">
        <v>35</v>
      </c>
      <c r="AN75" s="152">
        <v>4</v>
      </c>
      <c r="AO75" s="154" t="s">
        <v>35</v>
      </c>
      <c r="AP75" s="79"/>
      <c r="AQ75" s="78"/>
      <c r="AR75" s="79"/>
      <c r="AS75" s="78"/>
      <c r="AT75" s="78"/>
      <c r="AU75" s="78"/>
      <c r="AV75" s="78"/>
      <c r="AW75" s="78"/>
      <c r="AX75" s="78"/>
      <c r="AY75" s="78"/>
      <c r="AZ75" s="78"/>
      <c r="BA75" s="78"/>
      <c r="BB75" s="78"/>
      <c r="BC75" s="78"/>
      <c r="BD75" s="78"/>
      <c r="BE75" s="78"/>
      <c r="BF75" s="78"/>
      <c r="BG75" s="78"/>
      <c r="BH75" s="79"/>
      <c r="BI75" s="79"/>
      <c r="BJ75" s="79"/>
      <c r="BK75" s="79"/>
      <c r="BL75" s="79"/>
      <c r="BM75" s="79"/>
      <c r="BN75" s="79"/>
      <c r="BO75" s="79"/>
      <c r="BP75" s="79"/>
      <c r="BQ75" s="79"/>
      <c r="BR75" s="79"/>
      <c r="BS75" s="79"/>
      <c r="BT75" s="79"/>
      <c r="BU75" s="79"/>
      <c r="BV75" s="79"/>
      <c r="BW75" s="79"/>
      <c r="BX75" s="79"/>
      <c r="BY75" s="79"/>
      <c r="BZ75" s="79"/>
      <c r="CA75" s="79"/>
      <c r="CB75" s="79"/>
      <c r="CC75" s="79"/>
      <c r="CD75" s="102"/>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106"/>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c r="EO75" s="79"/>
      <c r="EP75" s="79"/>
      <c r="EQ75" s="79"/>
      <c r="ER75" s="79"/>
      <c r="ES75" s="79"/>
      <c r="ET75" s="79"/>
      <c r="EU75" s="79"/>
      <c r="EV75" s="78"/>
      <c r="EW75" s="78"/>
      <c r="EX75" s="78"/>
      <c r="EY75" s="78"/>
      <c r="EZ75" s="78"/>
      <c r="FA75" s="78"/>
      <c r="FB75" s="78"/>
      <c r="FC75" s="78"/>
      <c r="FD75" s="78"/>
      <c r="FE75" s="78"/>
      <c r="FF75" s="78"/>
      <c r="FG75" s="78"/>
      <c r="FH75" s="78"/>
    </row>
    <row r="76" spans="2:164" s="1" customFormat="1" ht="30" customHeight="1">
      <c r="B76" s="147">
        <v>84</v>
      </c>
      <c r="C76" s="358">
        <v>44113</v>
      </c>
      <c r="D76" s="360" t="s">
        <v>263</v>
      </c>
      <c r="E76" s="358"/>
      <c r="F76" s="148" t="s">
        <v>142</v>
      </c>
      <c r="G76" s="148" t="s">
        <v>35</v>
      </c>
      <c r="H76" s="158" t="s">
        <v>16</v>
      </c>
      <c r="I76" s="135" t="s">
        <v>109</v>
      </c>
      <c r="J76" s="119" t="s">
        <v>152</v>
      </c>
      <c r="K76" s="149"/>
      <c r="L76" s="150"/>
      <c r="M76" s="149"/>
      <c r="N76" s="151">
        <v>3</v>
      </c>
      <c r="O76" s="152">
        <v>2</v>
      </c>
      <c r="P76" s="152">
        <v>2</v>
      </c>
      <c r="Q76" s="153" t="s">
        <v>35</v>
      </c>
      <c r="R76" s="153" t="s">
        <v>35</v>
      </c>
      <c r="S76" s="154" t="s">
        <v>34</v>
      </c>
      <c r="T76" s="151">
        <v>4</v>
      </c>
      <c r="U76" s="153" t="s">
        <v>34</v>
      </c>
      <c r="V76" s="152">
        <v>2</v>
      </c>
      <c r="W76" s="152">
        <v>4</v>
      </c>
      <c r="X76" s="155">
        <v>1</v>
      </c>
      <c r="Y76" s="151">
        <v>5</v>
      </c>
      <c r="Z76" s="152">
        <v>5</v>
      </c>
      <c r="AA76" s="152">
        <v>5</v>
      </c>
      <c r="AB76" s="153" t="s">
        <v>35</v>
      </c>
      <c r="AC76" s="152">
        <v>4</v>
      </c>
      <c r="AD76" s="152">
        <v>4</v>
      </c>
      <c r="AE76" s="155">
        <v>4</v>
      </c>
      <c r="AF76" s="151">
        <v>5</v>
      </c>
      <c r="AG76" s="155">
        <v>3</v>
      </c>
      <c r="AH76" s="151">
        <v>5</v>
      </c>
      <c r="AI76" s="152">
        <v>5</v>
      </c>
      <c r="AJ76" s="152">
        <v>4</v>
      </c>
      <c r="AK76" s="153" t="s">
        <v>35</v>
      </c>
      <c r="AL76" s="153" t="s">
        <v>35</v>
      </c>
      <c r="AM76" s="153" t="s">
        <v>35</v>
      </c>
      <c r="AN76" s="152">
        <v>4</v>
      </c>
      <c r="AO76" s="154" t="s">
        <v>35</v>
      </c>
      <c r="AP76" s="79"/>
      <c r="AQ76" s="78"/>
      <c r="AR76" s="79"/>
      <c r="AS76" s="78"/>
      <c r="AT76" s="78"/>
      <c r="AU76" s="78"/>
      <c r="AV76" s="78"/>
      <c r="AW76" s="78"/>
      <c r="AX76" s="78"/>
      <c r="AY76" s="78"/>
      <c r="AZ76" s="78"/>
      <c r="BA76" s="78"/>
      <c r="BB76" s="78"/>
      <c r="BC76" s="78"/>
      <c r="BD76" s="78"/>
      <c r="BE76" s="78"/>
      <c r="BF76" s="78"/>
      <c r="BG76" s="78"/>
      <c r="BH76" s="79"/>
      <c r="BI76" s="79"/>
      <c r="BJ76" s="79"/>
      <c r="BK76" s="79"/>
      <c r="BL76" s="79"/>
      <c r="BM76" s="79"/>
      <c r="BN76" s="79"/>
      <c r="BO76" s="79"/>
      <c r="BP76" s="79"/>
      <c r="BQ76" s="79"/>
      <c r="BR76" s="79"/>
      <c r="BS76" s="79"/>
      <c r="BT76" s="79"/>
      <c r="BU76" s="79"/>
      <c r="BV76" s="79"/>
      <c r="BW76" s="79"/>
      <c r="BX76" s="79"/>
      <c r="BY76" s="79"/>
      <c r="BZ76" s="79"/>
      <c r="CA76" s="79"/>
      <c r="CB76" s="79"/>
      <c r="CC76" s="79"/>
      <c r="CD76" s="102"/>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106"/>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c r="EO76" s="79"/>
      <c r="EP76" s="79"/>
      <c r="EQ76" s="79"/>
      <c r="ER76" s="79"/>
      <c r="ES76" s="79"/>
      <c r="ET76" s="79"/>
      <c r="EU76" s="79"/>
      <c r="EV76" s="78"/>
      <c r="EW76" s="78"/>
      <c r="EX76" s="78"/>
      <c r="EY76" s="78"/>
      <c r="EZ76" s="78"/>
      <c r="FA76" s="78"/>
      <c r="FB76" s="78"/>
      <c r="FC76" s="78"/>
      <c r="FD76" s="78"/>
      <c r="FE76" s="78"/>
      <c r="FF76" s="78"/>
      <c r="FG76" s="78"/>
      <c r="FH76" s="78"/>
    </row>
    <row r="77" spans="2:164" s="1" customFormat="1" ht="30" customHeight="1">
      <c r="B77" s="147">
        <v>85</v>
      </c>
      <c r="C77" s="358">
        <v>44113</v>
      </c>
      <c r="D77" s="360" t="s">
        <v>263</v>
      </c>
      <c r="E77" s="358"/>
      <c r="F77" s="148" t="s">
        <v>142</v>
      </c>
      <c r="G77" s="148" t="s">
        <v>35</v>
      </c>
      <c r="H77" s="158" t="s">
        <v>16</v>
      </c>
      <c r="I77" s="135" t="s">
        <v>109</v>
      </c>
      <c r="J77" s="119" t="s">
        <v>152</v>
      </c>
      <c r="K77" s="149"/>
      <c r="L77" s="150"/>
      <c r="M77" s="149"/>
      <c r="N77" s="151">
        <v>3</v>
      </c>
      <c r="O77" s="152">
        <v>3</v>
      </c>
      <c r="P77" s="152">
        <v>2</v>
      </c>
      <c r="Q77" s="153" t="s">
        <v>35</v>
      </c>
      <c r="R77" s="153" t="s">
        <v>34</v>
      </c>
      <c r="S77" s="154" t="s">
        <v>34</v>
      </c>
      <c r="T77" s="151">
        <v>4</v>
      </c>
      <c r="U77" s="153" t="s">
        <v>34</v>
      </c>
      <c r="V77" s="152">
        <v>3</v>
      </c>
      <c r="W77" s="152">
        <v>5</v>
      </c>
      <c r="X77" s="155">
        <v>5</v>
      </c>
      <c r="Y77" s="151">
        <v>4</v>
      </c>
      <c r="Z77" s="152">
        <v>5</v>
      </c>
      <c r="AA77" s="152">
        <v>4</v>
      </c>
      <c r="AB77" s="153" t="s">
        <v>35</v>
      </c>
      <c r="AC77" s="152">
        <v>3</v>
      </c>
      <c r="AD77" s="152">
        <v>3</v>
      </c>
      <c r="AE77" s="155">
        <v>3</v>
      </c>
      <c r="AF77" s="151">
        <v>3</v>
      </c>
      <c r="AG77" s="155">
        <v>4</v>
      </c>
      <c r="AH77" s="151">
        <v>3</v>
      </c>
      <c r="AI77" s="152">
        <v>4</v>
      </c>
      <c r="AJ77" s="152">
        <v>4</v>
      </c>
      <c r="AK77" s="153" t="s">
        <v>35</v>
      </c>
      <c r="AL77" s="153" t="s">
        <v>35</v>
      </c>
      <c r="AM77" s="153" t="s">
        <v>35</v>
      </c>
      <c r="AN77" s="152">
        <v>3</v>
      </c>
      <c r="AO77" s="154" t="s">
        <v>35</v>
      </c>
      <c r="AP77" s="79"/>
      <c r="AQ77" s="104"/>
      <c r="AR77" s="79"/>
      <c r="AS77" s="105"/>
      <c r="AT77" s="105"/>
      <c r="AU77" s="79"/>
      <c r="AV77" s="79"/>
      <c r="AW77" s="79"/>
      <c r="AX77" s="79"/>
      <c r="AY77" s="79"/>
      <c r="AZ77" s="79"/>
      <c r="BA77" s="79"/>
      <c r="BB77" s="79"/>
      <c r="BC77" s="79"/>
      <c r="BD77" s="79"/>
      <c r="BE77" s="79"/>
      <c r="BF77" s="79"/>
      <c r="BG77" s="79"/>
      <c r="BH77" s="78"/>
      <c r="BI77" s="78"/>
      <c r="BJ77" s="78"/>
      <c r="BK77" s="78"/>
      <c r="BL77" s="78"/>
      <c r="BM77" s="78"/>
      <c r="BN77" s="78"/>
      <c r="BO77" s="78"/>
      <c r="BP77" s="78"/>
      <c r="BQ77" s="78"/>
      <c r="BR77" s="78"/>
      <c r="BS77" s="78"/>
      <c r="BT77" s="78"/>
      <c r="BU77" s="79"/>
      <c r="BV77" s="79"/>
      <c r="BW77" s="79"/>
      <c r="BX77" s="79"/>
      <c r="BY77" s="79"/>
      <c r="BZ77" s="79"/>
      <c r="CA77" s="79"/>
      <c r="CB77" s="79"/>
      <c r="CC77" s="79"/>
      <c r="CD77" s="102"/>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106"/>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c r="EO77" s="79"/>
      <c r="EP77" s="79"/>
      <c r="EQ77" s="79"/>
      <c r="ER77" s="79"/>
      <c r="ES77" s="79"/>
      <c r="ET77" s="79"/>
      <c r="EU77" s="79"/>
      <c r="EV77" s="78"/>
      <c r="EW77" s="78"/>
      <c r="EX77" s="78"/>
      <c r="EY77" s="78"/>
      <c r="EZ77" s="78"/>
      <c r="FA77" s="78"/>
      <c r="FB77" s="78"/>
      <c r="FC77" s="78"/>
      <c r="FD77" s="78"/>
      <c r="FE77" s="78"/>
      <c r="FF77" s="78"/>
      <c r="FG77" s="78"/>
      <c r="FH77" s="78"/>
    </row>
    <row r="78" spans="2:164" s="1" customFormat="1" ht="30" customHeight="1">
      <c r="B78" s="147">
        <v>86</v>
      </c>
      <c r="C78" s="358">
        <v>44113</v>
      </c>
      <c r="D78" s="360" t="s">
        <v>263</v>
      </c>
      <c r="E78" s="358"/>
      <c r="F78" s="148"/>
      <c r="G78" s="148" t="s">
        <v>34</v>
      </c>
      <c r="H78" s="158" t="s">
        <v>16</v>
      </c>
      <c r="I78" s="135" t="s">
        <v>109</v>
      </c>
      <c r="J78" s="119" t="s">
        <v>151</v>
      </c>
      <c r="K78" s="149"/>
      <c r="L78" s="150"/>
      <c r="M78" s="149"/>
      <c r="N78" s="151">
        <v>2</v>
      </c>
      <c r="O78" s="152">
        <v>3</v>
      </c>
      <c r="P78" s="152">
        <v>2</v>
      </c>
      <c r="Q78" s="153" t="s">
        <v>34</v>
      </c>
      <c r="R78" s="153" t="s">
        <v>34</v>
      </c>
      <c r="S78" s="154" t="s">
        <v>34</v>
      </c>
      <c r="T78" s="151">
        <v>3</v>
      </c>
      <c r="U78" s="153" t="s">
        <v>35</v>
      </c>
      <c r="V78" s="152">
        <v>3</v>
      </c>
      <c r="W78" s="152">
        <v>3</v>
      </c>
      <c r="X78" s="155">
        <v>4</v>
      </c>
      <c r="Y78" s="151">
        <v>5</v>
      </c>
      <c r="Z78" s="152">
        <v>5</v>
      </c>
      <c r="AA78" s="152">
        <v>5</v>
      </c>
      <c r="AB78" s="153" t="s">
        <v>35</v>
      </c>
      <c r="AC78" s="152">
        <v>4</v>
      </c>
      <c r="AD78" s="152">
        <v>4</v>
      </c>
      <c r="AE78" s="155">
        <v>4</v>
      </c>
      <c r="AF78" s="151">
        <v>4</v>
      </c>
      <c r="AG78" s="155">
        <v>4</v>
      </c>
      <c r="AH78" s="151">
        <v>5</v>
      </c>
      <c r="AI78" s="152">
        <v>5</v>
      </c>
      <c r="AJ78" s="152">
        <v>5</v>
      </c>
      <c r="AK78" s="153" t="s">
        <v>35</v>
      </c>
      <c r="AL78" s="153" t="s">
        <v>35</v>
      </c>
      <c r="AM78" s="153" t="s">
        <v>35</v>
      </c>
      <c r="AN78" s="152">
        <v>4</v>
      </c>
      <c r="AO78" s="154" t="s">
        <v>35</v>
      </c>
      <c r="AP78" s="79"/>
      <c r="AQ78" s="78"/>
      <c r="AR78" s="318"/>
      <c r="AS78" s="78"/>
      <c r="AT78" s="78"/>
      <c r="AU78" s="78"/>
      <c r="AV78" s="78"/>
      <c r="AW78" s="78"/>
      <c r="AX78" s="78"/>
      <c r="AY78" s="78"/>
      <c r="AZ78" s="78"/>
      <c r="BA78" s="78"/>
      <c r="BB78" s="78"/>
      <c r="BC78" s="78"/>
      <c r="BD78" s="78"/>
      <c r="BE78" s="78"/>
      <c r="BF78" s="78"/>
      <c r="BG78" s="78"/>
      <c r="BH78" s="78"/>
      <c r="BI78" s="78"/>
      <c r="BJ78" s="78"/>
      <c r="BK78" s="78"/>
      <c r="BL78" s="78"/>
      <c r="BM78" s="78"/>
      <c r="BN78" s="78"/>
      <c r="BO78" s="78"/>
      <c r="BP78" s="78"/>
      <c r="BQ78" s="78"/>
      <c r="BR78" s="78"/>
      <c r="BS78" s="78"/>
      <c r="BT78" s="78"/>
      <c r="BU78" s="79"/>
      <c r="BV78" s="79"/>
      <c r="BW78" s="79"/>
      <c r="BX78" s="79"/>
      <c r="BY78" s="79"/>
      <c r="BZ78" s="79"/>
      <c r="CA78" s="79"/>
      <c r="CB78" s="79"/>
      <c r="CC78" s="79"/>
      <c r="CD78" s="102"/>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106"/>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c r="EO78" s="79"/>
      <c r="EP78" s="79"/>
      <c r="EQ78" s="79"/>
      <c r="ER78" s="79"/>
      <c r="ES78" s="79"/>
      <c r="ET78" s="79"/>
      <c r="EU78" s="79"/>
      <c r="EV78" s="78"/>
      <c r="EW78" s="78"/>
      <c r="EX78" s="78"/>
      <c r="EY78" s="78"/>
      <c r="EZ78" s="78"/>
      <c r="FA78" s="78"/>
      <c r="FB78" s="78"/>
      <c r="FC78" s="78"/>
      <c r="FD78" s="78"/>
      <c r="FE78" s="78"/>
      <c r="FF78" s="78"/>
      <c r="FG78" s="78"/>
      <c r="FH78" s="78"/>
    </row>
    <row r="79" spans="2:164" s="1" customFormat="1" ht="30" customHeight="1">
      <c r="B79" s="147">
        <v>87</v>
      </c>
      <c r="C79" s="358">
        <v>44117</v>
      </c>
      <c r="D79" s="360" t="s">
        <v>263</v>
      </c>
      <c r="E79" s="358"/>
      <c r="F79" s="148" t="s">
        <v>142</v>
      </c>
      <c r="G79" s="148" t="s">
        <v>34</v>
      </c>
      <c r="H79" s="158" t="s">
        <v>16</v>
      </c>
      <c r="I79" s="135" t="s">
        <v>109</v>
      </c>
      <c r="J79" s="119" t="s">
        <v>151</v>
      </c>
      <c r="K79" s="149"/>
      <c r="L79" s="150"/>
      <c r="M79" s="149"/>
      <c r="N79" s="151">
        <v>3</v>
      </c>
      <c r="O79" s="152">
        <v>1</v>
      </c>
      <c r="P79" s="152">
        <v>1</v>
      </c>
      <c r="Q79" s="153" t="s">
        <v>34</v>
      </c>
      <c r="R79" s="153" t="s">
        <v>34</v>
      </c>
      <c r="S79" s="154" t="s">
        <v>34</v>
      </c>
      <c r="T79" s="151">
        <v>3</v>
      </c>
      <c r="U79" s="153" t="s">
        <v>34</v>
      </c>
      <c r="V79" s="152">
        <v>2</v>
      </c>
      <c r="W79" s="152">
        <v>2</v>
      </c>
      <c r="X79" s="155">
        <v>3</v>
      </c>
      <c r="Y79" s="151">
        <v>3</v>
      </c>
      <c r="Z79" s="152">
        <v>4</v>
      </c>
      <c r="AA79" s="152">
        <v>4</v>
      </c>
      <c r="AB79" s="153" t="s">
        <v>34</v>
      </c>
      <c r="AC79" s="152">
        <v>3</v>
      </c>
      <c r="AD79" s="152">
        <v>3</v>
      </c>
      <c r="AE79" s="155">
        <v>2</v>
      </c>
      <c r="AF79" s="151">
        <v>3</v>
      </c>
      <c r="AG79" s="155">
        <v>1</v>
      </c>
      <c r="AH79" s="151">
        <v>5</v>
      </c>
      <c r="AI79" s="152">
        <v>2</v>
      </c>
      <c r="AJ79" s="152">
        <v>3</v>
      </c>
      <c r="AK79" s="153" t="s">
        <v>35</v>
      </c>
      <c r="AL79" s="153" t="s">
        <v>34</v>
      </c>
      <c r="AM79" s="153" t="s">
        <v>35</v>
      </c>
      <c r="AN79" s="152">
        <v>3</v>
      </c>
      <c r="AO79" s="154" t="s">
        <v>35</v>
      </c>
      <c r="AP79" s="79"/>
      <c r="AQ79" s="78"/>
      <c r="AR79" s="79"/>
      <c r="AS79" s="78"/>
      <c r="AT79" s="78"/>
      <c r="AU79" s="78"/>
      <c r="AV79" s="78"/>
      <c r="AW79" s="78"/>
      <c r="AX79" s="78"/>
      <c r="AY79" s="78"/>
      <c r="AZ79" s="78"/>
      <c r="BA79" s="78"/>
      <c r="BB79" s="78"/>
      <c r="BC79" s="78"/>
      <c r="BD79" s="78"/>
      <c r="BE79" s="78"/>
      <c r="BF79" s="78"/>
      <c r="BG79" s="78"/>
      <c r="BH79" s="78"/>
      <c r="BI79" s="78"/>
      <c r="BJ79" s="78"/>
      <c r="BK79" s="78"/>
      <c r="BL79" s="78"/>
      <c r="BM79" s="78"/>
      <c r="BN79" s="78"/>
      <c r="BO79" s="78"/>
      <c r="BP79" s="78"/>
      <c r="BQ79" s="78"/>
      <c r="BR79" s="78"/>
      <c r="BS79" s="78"/>
      <c r="BT79" s="78"/>
      <c r="BU79" s="79"/>
      <c r="BV79" s="79"/>
      <c r="BW79" s="79"/>
      <c r="BX79" s="79"/>
      <c r="BY79" s="79"/>
      <c r="BZ79" s="79"/>
      <c r="CA79" s="79"/>
      <c r="CB79" s="79"/>
      <c r="CC79" s="79"/>
      <c r="CD79" s="102"/>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106"/>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c r="EO79" s="79"/>
      <c r="EP79" s="79"/>
      <c r="EQ79" s="79"/>
      <c r="ER79" s="79"/>
      <c r="ES79" s="79"/>
      <c r="ET79" s="79"/>
      <c r="EU79" s="79"/>
      <c r="EV79" s="78"/>
      <c r="EW79" s="78"/>
      <c r="EX79" s="78"/>
      <c r="EY79" s="78"/>
      <c r="EZ79" s="78"/>
      <c r="FA79" s="78"/>
      <c r="FB79" s="78"/>
      <c r="FC79" s="78"/>
      <c r="FD79" s="78"/>
      <c r="FE79" s="78"/>
      <c r="FF79" s="78"/>
      <c r="FG79" s="78"/>
      <c r="FH79" s="78"/>
    </row>
    <row r="80" spans="2:164" s="1" customFormat="1" ht="30" customHeight="1">
      <c r="B80" s="147">
        <v>88</v>
      </c>
      <c r="C80" s="358">
        <v>44117</v>
      </c>
      <c r="D80" s="360" t="s">
        <v>263</v>
      </c>
      <c r="E80" s="358"/>
      <c r="F80" s="148" t="s">
        <v>142</v>
      </c>
      <c r="G80" s="148" t="s">
        <v>34</v>
      </c>
      <c r="H80" s="158" t="s">
        <v>16</v>
      </c>
      <c r="I80" s="135" t="s">
        <v>109</v>
      </c>
      <c r="J80" s="119" t="s">
        <v>152</v>
      </c>
      <c r="K80" s="149"/>
      <c r="L80" s="150"/>
      <c r="M80" s="149"/>
      <c r="N80" s="151">
        <v>3</v>
      </c>
      <c r="O80" s="152">
        <v>4</v>
      </c>
      <c r="P80" s="152">
        <v>4</v>
      </c>
      <c r="Q80" s="153" t="s">
        <v>35</v>
      </c>
      <c r="R80" s="153" t="s">
        <v>35</v>
      </c>
      <c r="S80" s="154" t="s">
        <v>34</v>
      </c>
      <c r="T80" s="151">
        <v>5</v>
      </c>
      <c r="U80" s="153" t="s">
        <v>35</v>
      </c>
      <c r="V80" s="152">
        <v>2</v>
      </c>
      <c r="W80" s="152">
        <v>4</v>
      </c>
      <c r="X80" s="155">
        <v>5</v>
      </c>
      <c r="Y80" s="151">
        <v>4</v>
      </c>
      <c r="Z80" s="152">
        <v>5</v>
      </c>
      <c r="AA80" s="152">
        <v>5</v>
      </c>
      <c r="AB80" s="153" t="s">
        <v>35</v>
      </c>
      <c r="AC80" s="152">
        <v>3</v>
      </c>
      <c r="AD80" s="152">
        <v>4</v>
      </c>
      <c r="AE80" s="155">
        <v>4</v>
      </c>
      <c r="AF80" s="151">
        <v>5</v>
      </c>
      <c r="AG80" s="155">
        <v>5</v>
      </c>
      <c r="AH80" s="151">
        <v>5</v>
      </c>
      <c r="AI80" s="152">
        <v>5</v>
      </c>
      <c r="AJ80" s="152">
        <v>5</v>
      </c>
      <c r="AK80" s="153" t="s">
        <v>35</v>
      </c>
      <c r="AL80" s="153" t="s">
        <v>35</v>
      </c>
      <c r="AM80" s="153" t="s">
        <v>35</v>
      </c>
      <c r="AN80" s="152">
        <v>4</v>
      </c>
      <c r="AO80" s="154" t="s">
        <v>35</v>
      </c>
      <c r="AP80" s="79"/>
      <c r="AQ80" s="104"/>
      <c r="AR80" s="318"/>
      <c r="AS80" s="105"/>
      <c r="AT80" s="105"/>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102"/>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79"/>
      <c r="DJ80" s="79"/>
      <c r="DK80" s="79"/>
      <c r="DL80" s="106"/>
      <c r="DM80" s="79"/>
      <c r="DN80" s="79"/>
      <c r="DO80" s="79"/>
      <c r="DP80" s="79"/>
      <c r="DQ80" s="79"/>
      <c r="DR80" s="79"/>
      <c r="DS80" s="79"/>
      <c r="DT80" s="79"/>
      <c r="DU80" s="79"/>
      <c r="DV80" s="79"/>
      <c r="DW80" s="79"/>
      <c r="DX80" s="79"/>
      <c r="DY80" s="79"/>
      <c r="DZ80" s="79"/>
      <c r="EA80" s="79"/>
      <c r="EB80" s="79"/>
      <c r="EC80" s="79"/>
      <c r="ED80" s="79"/>
      <c r="EE80" s="79"/>
      <c r="EF80" s="79"/>
      <c r="EG80" s="79"/>
      <c r="EH80" s="79"/>
      <c r="EI80" s="79"/>
      <c r="EJ80" s="79"/>
      <c r="EK80" s="79"/>
      <c r="EL80" s="79"/>
      <c r="EM80" s="79"/>
      <c r="EN80" s="79"/>
      <c r="EO80" s="79"/>
      <c r="EP80" s="79"/>
      <c r="EQ80" s="79"/>
      <c r="ER80" s="79"/>
      <c r="ES80" s="79"/>
      <c r="ET80" s="79"/>
      <c r="EU80" s="79"/>
      <c r="EV80" s="78"/>
      <c r="EW80" s="78"/>
      <c r="EX80" s="78"/>
      <c r="EY80" s="78"/>
      <c r="EZ80" s="78"/>
      <c r="FA80" s="78"/>
      <c r="FB80" s="78"/>
      <c r="FC80" s="78"/>
      <c r="FD80" s="78"/>
      <c r="FE80" s="78"/>
      <c r="FF80" s="78"/>
      <c r="FG80" s="78"/>
      <c r="FH80" s="78"/>
    </row>
    <row r="81" spans="2:164" s="1" customFormat="1" ht="30" customHeight="1">
      <c r="B81" s="147">
        <v>90</v>
      </c>
      <c r="C81" s="358">
        <v>44117</v>
      </c>
      <c r="D81" s="360" t="s">
        <v>263</v>
      </c>
      <c r="E81" s="358"/>
      <c r="F81" s="148" t="s">
        <v>145</v>
      </c>
      <c r="G81" s="148" t="s">
        <v>35</v>
      </c>
      <c r="H81" s="158" t="s">
        <v>351</v>
      </c>
      <c r="I81" s="156" t="s">
        <v>150</v>
      </c>
      <c r="J81" s="119" t="s">
        <v>152</v>
      </c>
      <c r="K81" s="149"/>
      <c r="L81" s="150"/>
      <c r="M81" s="149"/>
      <c r="N81" s="151">
        <v>4</v>
      </c>
      <c r="O81" s="152">
        <v>4</v>
      </c>
      <c r="P81" s="152">
        <v>3</v>
      </c>
      <c r="Q81" s="153" t="s">
        <v>35</v>
      </c>
      <c r="R81" s="153" t="s">
        <v>35</v>
      </c>
      <c r="S81" s="154" t="s">
        <v>34</v>
      </c>
      <c r="T81" s="151">
        <v>4</v>
      </c>
      <c r="U81" s="153" t="s">
        <v>35</v>
      </c>
      <c r="V81" s="152">
        <v>3</v>
      </c>
      <c r="W81" s="152">
        <v>5</v>
      </c>
      <c r="X81" s="155">
        <v>5</v>
      </c>
      <c r="Y81" s="151">
        <v>5</v>
      </c>
      <c r="Z81" s="152">
        <v>5</v>
      </c>
      <c r="AA81" s="152">
        <v>5</v>
      </c>
      <c r="AB81" s="153" t="s">
        <v>201</v>
      </c>
      <c r="AC81" s="152">
        <v>3</v>
      </c>
      <c r="AD81" s="152">
        <v>4</v>
      </c>
      <c r="AE81" s="155">
        <v>4</v>
      </c>
      <c r="AF81" s="151">
        <v>5</v>
      </c>
      <c r="AG81" s="155">
        <v>5</v>
      </c>
      <c r="AH81" s="151">
        <v>4</v>
      </c>
      <c r="AI81" s="152">
        <v>5</v>
      </c>
      <c r="AJ81" s="152">
        <v>3</v>
      </c>
      <c r="AK81" s="153" t="s">
        <v>35</v>
      </c>
      <c r="AL81" s="153" t="s">
        <v>35</v>
      </c>
      <c r="AM81" s="153" t="s">
        <v>35</v>
      </c>
      <c r="AN81" s="152">
        <v>4</v>
      </c>
      <c r="AO81" s="154" t="s">
        <v>35</v>
      </c>
      <c r="AP81" s="79"/>
      <c r="AQ81" s="78"/>
      <c r="AR81" s="79"/>
      <c r="AS81" s="78"/>
      <c r="AT81" s="78"/>
      <c r="AU81" s="78"/>
      <c r="AV81" s="78"/>
      <c r="AW81" s="78"/>
      <c r="AX81" s="78"/>
      <c r="AY81" s="78"/>
      <c r="AZ81" s="78"/>
      <c r="BA81" s="78"/>
      <c r="BB81" s="78"/>
      <c r="BC81" s="78"/>
      <c r="BD81" s="78"/>
      <c r="BE81" s="78"/>
      <c r="BF81" s="78"/>
      <c r="BG81" s="78"/>
      <c r="BH81" s="78"/>
      <c r="BI81" s="78"/>
      <c r="BJ81" s="78"/>
      <c r="BK81" s="78"/>
      <c r="BL81" s="78"/>
      <c r="BM81" s="78"/>
      <c r="BN81" s="78"/>
      <c r="BO81" s="78"/>
      <c r="BP81" s="78"/>
      <c r="BQ81" s="78"/>
      <c r="BR81" s="78"/>
      <c r="BS81" s="78"/>
      <c r="BT81" s="78"/>
      <c r="BU81" s="79"/>
      <c r="BV81" s="79"/>
      <c r="BW81" s="79"/>
      <c r="BX81" s="79"/>
      <c r="BY81" s="79"/>
      <c r="BZ81" s="79"/>
      <c r="CA81" s="79"/>
      <c r="CB81" s="79"/>
      <c r="CC81" s="79"/>
      <c r="CD81" s="102"/>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106"/>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c r="EO81" s="79"/>
      <c r="EP81" s="79"/>
      <c r="EQ81" s="79"/>
      <c r="ER81" s="79"/>
      <c r="ES81" s="79"/>
      <c r="ET81" s="79"/>
      <c r="EU81" s="79"/>
      <c r="EV81" s="78"/>
      <c r="EW81" s="78"/>
      <c r="EX81" s="78"/>
      <c r="EY81" s="78"/>
      <c r="EZ81" s="78"/>
      <c r="FA81" s="78"/>
      <c r="FB81" s="78"/>
      <c r="FC81" s="78"/>
      <c r="FD81" s="78"/>
      <c r="FE81" s="78"/>
      <c r="FF81" s="78"/>
      <c r="FG81" s="78"/>
      <c r="FH81" s="78"/>
    </row>
    <row r="82" spans="2:164" s="1" customFormat="1" ht="30" customHeight="1">
      <c r="B82" s="147">
        <v>91</v>
      </c>
      <c r="C82" s="358">
        <v>44117</v>
      </c>
      <c r="D82" s="360" t="s">
        <v>263</v>
      </c>
      <c r="E82" s="358"/>
      <c r="F82" s="148" t="s">
        <v>142</v>
      </c>
      <c r="G82" s="148" t="s">
        <v>35</v>
      </c>
      <c r="H82" s="158" t="s">
        <v>16</v>
      </c>
      <c r="I82" s="135" t="s">
        <v>109</v>
      </c>
      <c r="J82" s="119" t="s">
        <v>152</v>
      </c>
      <c r="K82" s="149"/>
      <c r="L82" s="150"/>
      <c r="M82" s="149"/>
      <c r="N82" s="151">
        <v>4</v>
      </c>
      <c r="O82" s="152">
        <v>5</v>
      </c>
      <c r="P82" s="152">
        <v>5</v>
      </c>
      <c r="Q82" s="153" t="s">
        <v>35</v>
      </c>
      <c r="R82" s="153" t="s">
        <v>34</v>
      </c>
      <c r="S82" s="154" t="s">
        <v>34</v>
      </c>
      <c r="T82" s="151">
        <v>3</v>
      </c>
      <c r="U82" s="153" t="s">
        <v>34</v>
      </c>
      <c r="V82" s="152">
        <v>5</v>
      </c>
      <c r="W82" s="152">
        <v>5</v>
      </c>
      <c r="X82" s="155">
        <v>5</v>
      </c>
      <c r="Y82" s="151">
        <v>4</v>
      </c>
      <c r="Z82" s="152">
        <v>5</v>
      </c>
      <c r="AA82" s="152">
        <v>5</v>
      </c>
      <c r="AB82" s="153" t="s">
        <v>35</v>
      </c>
      <c r="AC82" s="152">
        <v>4</v>
      </c>
      <c r="AD82" s="152">
        <v>4</v>
      </c>
      <c r="AE82" s="155">
        <v>4</v>
      </c>
      <c r="AF82" s="151">
        <v>5</v>
      </c>
      <c r="AG82" s="155">
        <v>4</v>
      </c>
      <c r="AH82" s="151">
        <v>5</v>
      </c>
      <c r="AI82" s="152">
        <v>2</v>
      </c>
      <c r="AJ82" s="152">
        <v>1</v>
      </c>
      <c r="AK82" s="153" t="s">
        <v>35</v>
      </c>
      <c r="AL82" s="153" t="s">
        <v>34</v>
      </c>
      <c r="AM82" s="153" t="s">
        <v>201</v>
      </c>
      <c r="AN82" s="152">
        <v>3</v>
      </c>
      <c r="AO82" s="154" t="s">
        <v>34</v>
      </c>
      <c r="AP82" s="79"/>
      <c r="AQ82" s="104"/>
      <c r="AR82" s="79"/>
      <c r="AS82" s="105"/>
      <c r="AT82" s="105"/>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102"/>
      <c r="CE82" s="79"/>
      <c r="CF82" s="79"/>
      <c r="CG82" s="79"/>
      <c r="CH82" s="79"/>
      <c r="CI82" s="79"/>
      <c r="CJ82" s="79"/>
      <c r="CK82" s="79"/>
      <c r="CL82" s="79"/>
      <c r="CM82" s="79"/>
      <c r="CN82" s="79"/>
      <c r="CO82" s="79"/>
      <c r="CP82" s="79"/>
      <c r="CQ82" s="79"/>
      <c r="CR82" s="79"/>
      <c r="CS82" s="79"/>
      <c r="CT82" s="79"/>
      <c r="CU82" s="79"/>
      <c r="CV82" s="79"/>
      <c r="CW82" s="79"/>
      <c r="CX82" s="79"/>
      <c r="CY82" s="79"/>
      <c r="CZ82" s="79"/>
      <c r="DA82" s="79"/>
      <c r="DB82" s="79"/>
      <c r="DC82" s="79"/>
      <c r="DD82" s="79"/>
      <c r="DE82" s="79"/>
      <c r="DF82" s="79"/>
      <c r="DG82" s="79"/>
      <c r="DH82" s="79"/>
      <c r="DI82" s="79"/>
      <c r="DJ82" s="79"/>
      <c r="DK82" s="79"/>
      <c r="DL82" s="106"/>
      <c r="DM82" s="79"/>
      <c r="DN82" s="79"/>
      <c r="DO82" s="79"/>
      <c r="DP82" s="79"/>
      <c r="DQ82" s="79"/>
      <c r="DR82" s="79"/>
      <c r="DS82" s="79"/>
      <c r="DT82" s="79"/>
      <c r="DU82" s="79"/>
      <c r="DV82" s="79"/>
      <c r="DW82" s="79"/>
      <c r="DX82" s="79"/>
      <c r="DY82" s="79"/>
      <c r="DZ82" s="79"/>
      <c r="EA82" s="79"/>
      <c r="EB82" s="79"/>
      <c r="EC82" s="79"/>
      <c r="ED82" s="79"/>
      <c r="EE82" s="79"/>
      <c r="EF82" s="79"/>
      <c r="EG82" s="79"/>
      <c r="EH82" s="79"/>
      <c r="EI82" s="79"/>
      <c r="EJ82" s="79"/>
      <c r="EK82" s="79"/>
      <c r="EL82" s="79"/>
      <c r="EM82" s="79"/>
      <c r="EN82" s="79"/>
      <c r="EO82" s="79"/>
      <c r="EP82" s="79"/>
      <c r="EQ82" s="79"/>
      <c r="ER82" s="79"/>
      <c r="ES82" s="79"/>
      <c r="ET82" s="79"/>
      <c r="EU82" s="79"/>
      <c r="EV82" s="78"/>
      <c r="EW82" s="78"/>
      <c r="EX82" s="78"/>
      <c r="EY82" s="78"/>
      <c r="EZ82" s="78"/>
      <c r="FA82" s="78"/>
      <c r="FB82" s="78"/>
      <c r="FC82" s="78"/>
      <c r="FD82" s="78"/>
      <c r="FE82" s="78"/>
      <c r="FF82" s="78"/>
      <c r="FG82" s="78"/>
      <c r="FH82" s="78"/>
    </row>
    <row r="83" spans="2:164" s="1" customFormat="1" ht="30" customHeight="1">
      <c r="B83" s="147">
        <v>92</v>
      </c>
      <c r="C83" s="358">
        <v>44117</v>
      </c>
      <c r="D83" s="360" t="s">
        <v>264</v>
      </c>
      <c r="E83" s="358"/>
      <c r="F83" s="148" t="s">
        <v>143</v>
      </c>
      <c r="G83" s="148" t="s">
        <v>35</v>
      </c>
      <c r="H83" s="158"/>
      <c r="I83" s="135"/>
      <c r="J83" s="119" t="s">
        <v>152</v>
      </c>
      <c r="K83" s="149"/>
      <c r="L83" s="150"/>
      <c r="M83" s="149"/>
      <c r="N83" s="151">
        <v>3</v>
      </c>
      <c r="O83" s="152">
        <v>2</v>
      </c>
      <c r="P83" s="152">
        <v>2</v>
      </c>
      <c r="Q83" s="153" t="s">
        <v>34</v>
      </c>
      <c r="R83" s="153" t="s">
        <v>34</v>
      </c>
      <c r="S83" s="154" t="s">
        <v>34</v>
      </c>
      <c r="T83" s="151">
        <v>4</v>
      </c>
      <c r="U83" s="153" t="s">
        <v>34</v>
      </c>
      <c r="V83" s="152">
        <v>3</v>
      </c>
      <c r="W83" s="152">
        <v>3</v>
      </c>
      <c r="X83" s="155">
        <v>3</v>
      </c>
      <c r="Y83" s="151">
        <v>3</v>
      </c>
      <c r="Z83" s="152">
        <v>4</v>
      </c>
      <c r="AA83" s="152">
        <v>5</v>
      </c>
      <c r="AB83" s="153" t="s">
        <v>201</v>
      </c>
      <c r="AC83" s="152">
        <v>3</v>
      </c>
      <c r="AD83" s="152">
        <v>4</v>
      </c>
      <c r="AE83" s="155"/>
      <c r="AF83" s="151">
        <v>4</v>
      </c>
      <c r="AG83" s="155">
        <v>4</v>
      </c>
      <c r="AH83" s="151">
        <v>4</v>
      </c>
      <c r="AI83" s="152">
        <v>4</v>
      </c>
      <c r="AJ83" s="152">
        <v>2</v>
      </c>
      <c r="AK83" s="153" t="s">
        <v>35</v>
      </c>
      <c r="AL83" s="153" t="s">
        <v>201</v>
      </c>
      <c r="AM83" s="153" t="s">
        <v>35</v>
      </c>
      <c r="AN83" s="152">
        <v>4</v>
      </c>
      <c r="AO83" s="154" t="s">
        <v>35</v>
      </c>
      <c r="AP83" s="79"/>
      <c r="AQ83" s="78"/>
      <c r="AR83" s="318"/>
      <c r="AS83" s="78"/>
      <c r="AT83" s="78"/>
      <c r="AU83" s="78"/>
      <c r="AV83" s="78"/>
      <c r="AW83" s="78"/>
      <c r="AX83" s="78"/>
      <c r="AY83" s="78"/>
      <c r="AZ83" s="78"/>
      <c r="BA83" s="78"/>
      <c r="BB83" s="78"/>
      <c r="BC83" s="78"/>
      <c r="BD83" s="78"/>
      <c r="BE83" s="78"/>
      <c r="BF83" s="78"/>
      <c r="BG83" s="78"/>
      <c r="BH83" s="79"/>
      <c r="BI83" s="79"/>
      <c r="BJ83" s="79"/>
      <c r="BK83" s="79"/>
      <c r="BL83" s="79"/>
      <c r="BM83" s="79"/>
      <c r="BN83" s="79"/>
      <c r="BO83" s="79"/>
      <c r="BP83" s="79"/>
      <c r="BQ83" s="79"/>
      <c r="BR83" s="79"/>
      <c r="BS83" s="79"/>
      <c r="BT83" s="79"/>
      <c r="BU83" s="79"/>
      <c r="BV83" s="79"/>
      <c r="BW83" s="79"/>
      <c r="BX83" s="79"/>
      <c r="BY83" s="79"/>
      <c r="BZ83" s="79"/>
      <c r="CA83" s="79"/>
      <c r="CB83" s="79"/>
      <c r="CC83" s="79"/>
      <c r="CD83" s="102"/>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106"/>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c r="EO83" s="79"/>
      <c r="EP83" s="79"/>
      <c r="EQ83" s="79"/>
      <c r="ER83" s="79"/>
      <c r="ES83" s="79"/>
      <c r="ET83" s="79"/>
      <c r="EU83" s="79"/>
      <c r="EV83" s="78"/>
      <c r="EW83" s="78"/>
      <c r="EX83" s="78"/>
      <c r="EY83" s="78"/>
      <c r="EZ83" s="78"/>
      <c r="FA83" s="78"/>
      <c r="FB83" s="78"/>
      <c r="FC83" s="78"/>
      <c r="FD83" s="78"/>
      <c r="FE83" s="78"/>
      <c r="FF83" s="78"/>
      <c r="FG83" s="78"/>
      <c r="FH83" s="78"/>
    </row>
    <row r="84" spans="2:164" s="1" customFormat="1" ht="30" customHeight="1">
      <c r="B84" s="147">
        <v>93</v>
      </c>
      <c r="C84" s="358">
        <v>44117</v>
      </c>
      <c r="D84" s="360" t="s">
        <v>263</v>
      </c>
      <c r="E84" s="358"/>
      <c r="F84" s="148" t="s">
        <v>142</v>
      </c>
      <c r="G84" s="148" t="s">
        <v>201</v>
      </c>
      <c r="H84" s="158" t="s">
        <v>16</v>
      </c>
      <c r="I84" s="135" t="s">
        <v>109</v>
      </c>
      <c r="J84" s="119" t="s">
        <v>152</v>
      </c>
      <c r="K84" s="149"/>
      <c r="L84" s="150"/>
      <c r="M84" s="149"/>
      <c r="N84" s="151">
        <v>4</v>
      </c>
      <c r="O84" s="152">
        <v>4</v>
      </c>
      <c r="P84" s="152">
        <v>3</v>
      </c>
      <c r="Q84" s="153" t="s">
        <v>35</v>
      </c>
      <c r="R84" s="153" t="s">
        <v>35</v>
      </c>
      <c r="S84" s="154" t="s">
        <v>35</v>
      </c>
      <c r="T84" s="151">
        <v>4</v>
      </c>
      <c r="U84" s="153" t="s">
        <v>34</v>
      </c>
      <c r="V84" s="152">
        <v>4</v>
      </c>
      <c r="W84" s="152">
        <v>4</v>
      </c>
      <c r="X84" s="155">
        <v>4</v>
      </c>
      <c r="Y84" s="151">
        <v>4</v>
      </c>
      <c r="Z84" s="152">
        <v>5</v>
      </c>
      <c r="AA84" s="152">
        <v>5</v>
      </c>
      <c r="AB84" s="153" t="s">
        <v>35</v>
      </c>
      <c r="AC84" s="152">
        <v>4</v>
      </c>
      <c r="AD84" s="152">
        <v>4</v>
      </c>
      <c r="AE84" s="155">
        <v>4</v>
      </c>
      <c r="AF84" s="151">
        <v>4</v>
      </c>
      <c r="AG84" s="155">
        <v>4</v>
      </c>
      <c r="AH84" s="151">
        <v>4</v>
      </c>
      <c r="AI84" s="152">
        <v>4</v>
      </c>
      <c r="AJ84" s="152">
        <v>3</v>
      </c>
      <c r="AK84" s="153" t="s">
        <v>201</v>
      </c>
      <c r="AL84" s="153" t="s">
        <v>201</v>
      </c>
      <c r="AM84" s="153" t="s">
        <v>201</v>
      </c>
      <c r="AN84" s="152">
        <v>4</v>
      </c>
      <c r="AO84" s="154" t="s">
        <v>201</v>
      </c>
      <c r="AP84" s="79"/>
      <c r="AQ84" s="78"/>
      <c r="AR84" s="79"/>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8"/>
      <c r="BR84" s="78"/>
      <c r="BS84" s="78"/>
      <c r="BT84" s="78"/>
      <c r="BU84" s="79"/>
      <c r="BV84" s="79"/>
      <c r="BW84" s="79"/>
      <c r="BX84" s="79"/>
      <c r="BY84" s="79"/>
      <c r="BZ84" s="79"/>
      <c r="CA84" s="79"/>
      <c r="CB84" s="79"/>
      <c r="CC84" s="79"/>
      <c r="CD84" s="102"/>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79"/>
      <c r="DJ84" s="79"/>
      <c r="DK84" s="79"/>
      <c r="DL84" s="106"/>
      <c r="DM84" s="79"/>
      <c r="DN84" s="79"/>
      <c r="DO84" s="79"/>
      <c r="DP84" s="79"/>
      <c r="DQ84" s="79"/>
      <c r="DR84" s="79"/>
      <c r="DS84" s="79"/>
      <c r="DT84" s="79"/>
      <c r="DU84" s="79"/>
      <c r="DV84" s="79"/>
      <c r="DW84" s="79"/>
      <c r="DX84" s="79"/>
      <c r="DY84" s="79"/>
      <c r="DZ84" s="79"/>
      <c r="EA84" s="79"/>
      <c r="EB84" s="79"/>
      <c r="EC84" s="79"/>
      <c r="ED84" s="79"/>
      <c r="EE84" s="79"/>
      <c r="EF84" s="79"/>
      <c r="EG84" s="79"/>
      <c r="EH84" s="79"/>
      <c r="EI84" s="79"/>
      <c r="EJ84" s="79"/>
      <c r="EK84" s="79"/>
      <c r="EL84" s="79"/>
      <c r="EM84" s="79"/>
      <c r="EN84" s="79"/>
      <c r="EO84" s="79"/>
      <c r="EP84" s="79"/>
      <c r="EQ84" s="79"/>
      <c r="ER84" s="79"/>
      <c r="ES84" s="79"/>
      <c r="ET84" s="79"/>
      <c r="EU84" s="79"/>
      <c r="EV84" s="78"/>
      <c r="EW84" s="78"/>
      <c r="EX84" s="78"/>
      <c r="EY84" s="78"/>
      <c r="EZ84" s="78"/>
      <c r="FA84" s="78"/>
      <c r="FB84" s="78"/>
      <c r="FC84" s="78"/>
      <c r="FD84" s="78"/>
      <c r="FE84" s="78"/>
      <c r="FF84" s="78"/>
      <c r="FG84" s="78"/>
      <c r="FH84" s="78"/>
    </row>
    <row r="85" spans="2:164" s="1" customFormat="1" ht="30" customHeight="1">
      <c r="B85" s="147">
        <v>94</v>
      </c>
      <c r="C85" s="358">
        <v>44117</v>
      </c>
      <c r="D85" s="360" t="s">
        <v>263</v>
      </c>
      <c r="E85" s="358"/>
      <c r="F85" s="148" t="s">
        <v>144</v>
      </c>
      <c r="G85" s="148" t="s">
        <v>34</v>
      </c>
      <c r="H85" s="158" t="s">
        <v>352</v>
      </c>
      <c r="I85" s="135" t="s">
        <v>32</v>
      </c>
      <c r="J85" s="157" t="s">
        <v>151</v>
      </c>
      <c r="K85" s="149"/>
      <c r="L85" s="150"/>
      <c r="M85" s="149"/>
      <c r="N85" s="151">
        <v>4</v>
      </c>
      <c r="O85" s="152">
        <v>5</v>
      </c>
      <c r="P85" s="152">
        <v>4</v>
      </c>
      <c r="Q85" s="153" t="s">
        <v>34</v>
      </c>
      <c r="R85" s="153" t="s">
        <v>34</v>
      </c>
      <c r="S85" s="154" t="s">
        <v>34</v>
      </c>
      <c r="T85" s="151"/>
      <c r="U85" s="153" t="s">
        <v>201</v>
      </c>
      <c r="V85" s="152"/>
      <c r="W85" s="152"/>
      <c r="X85" s="155"/>
      <c r="Y85" s="151"/>
      <c r="Z85" s="152"/>
      <c r="AA85" s="152"/>
      <c r="AB85" s="153" t="s">
        <v>201</v>
      </c>
      <c r="AC85" s="152"/>
      <c r="AD85" s="152"/>
      <c r="AE85" s="155"/>
      <c r="AF85" s="151"/>
      <c r="AG85" s="155"/>
      <c r="AH85" s="151"/>
      <c r="AI85" s="152"/>
      <c r="AJ85" s="152"/>
      <c r="AK85" s="153" t="s">
        <v>201</v>
      </c>
      <c r="AL85" s="153" t="s">
        <v>201</v>
      </c>
      <c r="AM85" s="153" t="s">
        <v>201</v>
      </c>
      <c r="AN85" s="152"/>
      <c r="AO85" s="154" t="s">
        <v>201</v>
      </c>
      <c r="AP85" s="79"/>
      <c r="AQ85" s="78"/>
      <c r="AR85" s="79"/>
      <c r="AS85" s="78"/>
      <c r="AT85" s="78"/>
      <c r="AU85" s="78"/>
      <c r="AV85" s="78"/>
      <c r="AW85" s="78"/>
      <c r="AX85" s="78"/>
      <c r="AY85" s="78"/>
      <c r="AZ85" s="78"/>
      <c r="BA85" s="78"/>
      <c r="BB85" s="78"/>
      <c r="BC85" s="78"/>
      <c r="BD85" s="78"/>
      <c r="BE85" s="78"/>
      <c r="BF85" s="78"/>
      <c r="BG85" s="78"/>
      <c r="BH85" s="78"/>
      <c r="BI85" s="78"/>
      <c r="BJ85" s="78"/>
      <c r="BK85" s="78"/>
      <c r="BL85" s="78"/>
      <c r="BM85" s="78"/>
      <c r="BN85" s="78"/>
      <c r="BO85" s="78"/>
      <c r="BP85" s="78"/>
      <c r="BQ85" s="78"/>
      <c r="BR85" s="78"/>
      <c r="BS85" s="78"/>
      <c r="BT85" s="78"/>
      <c r="BU85" s="79"/>
      <c r="BV85" s="79"/>
      <c r="BW85" s="79"/>
      <c r="BX85" s="79"/>
      <c r="BY85" s="79"/>
      <c r="BZ85" s="79"/>
      <c r="CA85" s="79"/>
      <c r="CB85" s="79"/>
      <c r="CC85" s="79"/>
      <c r="CD85" s="102"/>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106"/>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c r="EO85" s="79"/>
      <c r="EP85" s="79"/>
      <c r="EQ85" s="79"/>
      <c r="ER85" s="79"/>
      <c r="ES85" s="79"/>
      <c r="ET85" s="79"/>
      <c r="EU85" s="79"/>
      <c r="EV85" s="78"/>
      <c r="EW85" s="78"/>
      <c r="EX85" s="78"/>
      <c r="EY85" s="78"/>
      <c r="EZ85" s="78"/>
      <c r="FA85" s="78"/>
      <c r="FB85" s="78"/>
      <c r="FC85" s="78"/>
      <c r="FD85" s="78"/>
      <c r="FE85" s="78"/>
      <c r="FF85" s="78"/>
      <c r="FG85" s="78"/>
      <c r="FH85" s="78"/>
    </row>
    <row r="86" spans="2:164" s="1" customFormat="1" ht="30" customHeight="1">
      <c r="B86" s="147">
        <v>95</v>
      </c>
      <c r="C86" s="358">
        <v>44105</v>
      </c>
      <c r="D86" s="360" t="s">
        <v>263</v>
      </c>
      <c r="E86" s="358"/>
      <c r="F86" s="148" t="s">
        <v>376</v>
      </c>
      <c r="G86" s="148" t="s">
        <v>34</v>
      </c>
      <c r="H86" s="158" t="s">
        <v>353</v>
      </c>
      <c r="I86" s="135" t="s">
        <v>108</v>
      </c>
      <c r="J86" s="119" t="s">
        <v>152</v>
      </c>
      <c r="K86" s="149"/>
      <c r="L86" s="150"/>
      <c r="M86" s="149"/>
      <c r="N86" s="151">
        <v>4</v>
      </c>
      <c r="O86" s="152"/>
      <c r="P86" s="152">
        <v>2</v>
      </c>
      <c r="Q86" s="153" t="s">
        <v>35</v>
      </c>
      <c r="R86" s="153" t="s">
        <v>35</v>
      </c>
      <c r="S86" s="154" t="s">
        <v>35</v>
      </c>
      <c r="T86" s="151">
        <v>5</v>
      </c>
      <c r="U86" s="153" t="s">
        <v>35</v>
      </c>
      <c r="V86" s="152">
        <v>5</v>
      </c>
      <c r="W86" s="152">
        <v>5</v>
      </c>
      <c r="X86" s="155">
        <v>5</v>
      </c>
      <c r="Y86" s="151">
        <v>5</v>
      </c>
      <c r="Z86" s="152">
        <v>5</v>
      </c>
      <c r="AA86" s="152">
        <v>5</v>
      </c>
      <c r="AB86" s="153" t="s">
        <v>35</v>
      </c>
      <c r="AC86" s="152">
        <v>5</v>
      </c>
      <c r="AD86" s="152">
        <v>5</v>
      </c>
      <c r="AE86" s="155">
        <v>3</v>
      </c>
      <c r="AF86" s="151">
        <v>5</v>
      </c>
      <c r="AG86" s="155">
        <v>5</v>
      </c>
      <c r="AH86" s="151">
        <v>5</v>
      </c>
      <c r="AI86" s="152">
        <v>5</v>
      </c>
      <c r="AJ86" s="152">
        <v>5</v>
      </c>
      <c r="AK86" s="153" t="s">
        <v>35</v>
      </c>
      <c r="AL86" s="153" t="s">
        <v>201</v>
      </c>
      <c r="AM86" s="153" t="s">
        <v>35</v>
      </c>
      <c r="AN86" s="152">
        <v>4</v>
      </c>
      <c r="AO86" s="154" t="s">
        <v>35</v>
      </c>
      <c r="AP86" s="79"/>
      <c r="AQ86" s="78"/>
      <c r="AR86" s="79"/>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8"/>
      <c r="BU86" s="79"/>
      <c r="BV86" s="79"/>
      <c r="BW86" s="79"/>
      <c r="BX86" s="79"/>
      <c r="BY86" s="79"/>
      <c r="BZ86" s="79"/>
      <c r="CA86" s="79"/>
      <c r="CB86" s="79"/>
      <c r="CC86" s="79"/>
      <c r="CD86" s="102"/>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79"/>
      <c r="DJ86" s="79"/>
      <c r="DK86" s="79"/>
      <c r="DL86" s="106"/>
      <c r="DM86" s="79"/>
      <c r="DN86" s="79"/>
      <c r="DO86" s="79"/>
      <c r="DP86" s="79"/>
      <c r="DQ86" s="79"/>
      <c r="DR86" s="79"/>
      <c r="DS86" s="79"/>
      <c r="DT86" s="79"/>
      <c r="DU86" s="79"/>
      <c r="DV86" s="79"/>
      <c r="DW86" s="79"/>
      <c r="DX86" s="79"/>
      <c r="DY86" s="79"/>
      <c r="DZ86" s="79"/>
      <c r="EA86" s="79"/>
      <c r="EB86" s="79"/>
      <c r="EC86" s="79"/>
      <c r="ED86" s="79"/>
      <c r="EE86" s="79"/>
      <c r="EF86" s="79"/>
      <c r="EG86" s="79"/>
      <c r="EH86" s="79"/>
      <c r="EI86" s="79"/>
      <c r="EJ86" s="79"/>
      <c r="EK86" s="79"/>
      <c r="EL86" s="79"/>
      <c r="EM86" s="79"/>
      <c r="EN86" s="79"/>
      <c r="EO86" s="79"/>
      <c r="EP86" s="79"/>
      <c r="EQ86" s="79"/>
      <c r="ER86" s="79"/>
      <c r="ES86" s="79"/>
      <c r="ET86" s="79"/>
      <c r="EU86" s="79"/>
      <c r="EV86" s="78"/>
      <c r="EW86" s="78"/>
      <c r="EX86" s="78"/>
      <c r="EY86" s="78"/>
      <c r="EZ86" s="78"/>
      <c r="FA86" s="78"/>
      <c r="FB86" s="78"/>
      <c r="FC86" s="78"/>
      <c r="FD86" s="78"/>
      <c r="FE86" s="78"/>
      <c r="FF86" s="78"/>
      <c r="FG86" s="78"/>
      <c r="FH86" s="78"/>
    </row>
    <row r="87" spans="2:164" s="1" customFormat="1" ht="30" customHeight="1">
      <c r="B87" s="147">
        <v>96</v>
      </c>
      <c r="C87" s="358">
        <v>44105</v>
      </c>
      <c r="D87" s="360" t="s">
        <v>263</v>
      </c>
      <c r="E87" s="358"/>
      <c r="F87" s="148" t="s">
        <v>143</v>
      </c>
      <c r="G87" s="148" t="s">
        <v>34</v>
      </c>
      <c r="H87" s="158" t="s">
        <v>267</v>
      </c>
      <c r="I87" s="135" t="s">
        <v>32</v>
      </c>
      <c r="J87" s="119" t="s">
        <v>151</v>
      </c>
      <c r="K87" s="149"/>
      <c r="L87" s="150"/>
      <c r="M87" s="149"/>
      <c r="N87" s="151">
        <v>3</v>
      </c>
      <c r="O87" s="152">
        <v>3</v>
      </c>
      <c r="P87" s="152">
        <v>3</v>
      </c>
      <c r="Q87" s="153" t="s">
        <v>34</v>
      </c>
      <c r="R87" s="153" t="s">
        <v>34</v>
      </c>
      <c r="S87" s="154" t="s">
        <v>34</v>
      </c>
      <c r="T87" s="151">
        <v>4</v>
      </c>
      <c r="U87" s="153" t="s">
        <v>34</v>
      </c>
      <c r="V87" s="152">
        <v>3</v>
      </c>
      <c r="W87" s="152">
        <v>3</v>
      </c>
      <c r="X87" s="155">
        <v>3</v>
      </c>
      <c r="Y87" s="151">
        <v>3</v>
      </c>
      <c r="Z87" s="152">
        <v>3</v>
      </c>
      <c r="AA87" s="152">
        <v>3</v>
      </c>
      <c r="AB87" s="153" t="s">
        <v>34</v>
      </c>
      <c r="AC87" s="152">
        <v>3</v>
      </c>
      <c r="AD87" s="152">
        <v>3</v>
      </c>
      <c r="AE87" s="155">
        <v>3</v>
      </c>
      <c r="AF87" s="151">
        <v>3</v>
      </c>
      <c r="AG87" s="155">
        <v>3</v>
      </c>
      <c r="AH87" s="151">
        <v>3</v>
      </c>
      <c r="AI87" s="152">
        <v>3</v>
      </c>
      <c r="AJ87" s="152">
        <v>3</v>
      </c>
      <c r="AK87" s="153" t="s">
        <v>34</v>
      </c>
      <c r="AL87" s="153" t="s">
        <v>34</v>
      </c>
      <c r="AM87" s="153" t="s">
        <v>34</v>
      </c>
      <c r="AN87" s="152">
        <v>3</v>
      </c>
      <c r="AO87" s="154" t="s">
        <v>34</v>
      </c>
      <c r="AP87" s="79"/>
      <c r="AQ87" s="104"/>
      <c r="AR87" s="79"/>
      <c r="AS87" s="105"/>
      <c r="AT87" s="105"/>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c r="BZ87" s="79"/>
      <c r="CA87" s="79"/>
      <c r="CB87" s="79"/>
      <c r="CC87" s="79"/>
      <c r="CD87" s="102"/>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79"/>
      <c r="DJ87" s="79"/>
      <c r="DK87" s="79"/>
      <c r="DL87" s="106"/>
      <c r="DM87" s="79"/>
      <c r="DN87" s="79"/>
      <c r="DO87" s="79"/>
      <c r="DP87" s="79"/>
      <c r="DQ87" s="79"/>
      <c r="DR87" s="79"/>
      <c r="DS87" s="79"/>
      <c r="DT87" s="79"/>
      <c r="DU87" s="79"/>
      <c r="DV87" s="79"/>
      <c r="DW87" s="79"/>
      <c r="DX87" s="79"/>
      <c r="DY87" s="79"/>
      <c r="DZ87" s="79"/>
      <c r="EA87" s="79"/>
      <c r="EB87" s="79"/>
      <c r="EC87" s="79"/>
      <c r="ED87" s="79"/>
      <c r="EE87" s="79"/>
      <c r="EF87" s="79"/>
      <c r="EG87" s="79"/>
      <c r="EH87" s="79"/>
      <c r="EI87" s="79"/>
      <c r="EJ87" s="79"/>
      <c r="EK87" s="79"/>
      <c r="EL87" s="79"/>
      <c r="EM87" s="79"/>
      <c r="EN87" s="79"/>
      <c r="EO87" s="79"/>
      <c r="EP87" s="79"/>
      <c r="EQ87" s="79"/>
      <c r="ER87" s="79"/>
      <c r="ES87" s="79"/>
      <c r="ET87" s="79"/>
      <c r="EU87" s="79"/>
      <c r="EV87" s="78"/>
      <c r="EW87" s="78"/>
      <c r="EX87" s="78"/>
      <c r="EY87" s="78"/>
      <c r="EZ87" s="78"/>
      <c r="FA87" s="78"/>
      <c r="FB87" s="78"/>
      <c r="FC87" s="78"/>
      <c r="FD87" s="78"/>
      <c r="FE87" s="78"/>
      <c r="FF87" s="78"/>
      <c r="FG87" s="78"/>
      <c r="FH87" s="78"/>
    </row>
    <row r="88" spans="2:164" s="1" customFormat="1" ht="30" customHeight="1">
      <c r="B88" s="147">
        <v>97</v>
      </c>
      <c r="C88" s="358">
        <v>44105</v>
      </c>
      <c r="D88" s="360" t="s">
        <v>263</v>
      </c>
      <c r="E88" s="358"/>
      <c r="F88" s="148" t="s">
        <v>142</v>
      </c>
      <c r="G88" s="148" t="s">
        <v>34</v>
      </c>
      <c r="H88" s="158" t="s">
        <v>354</v>
      </c>
      <c r="I88" s="135" t="s">
        <v>272</v>
      </c>
      <c r="J88" s="119" t="s">
        <v>152</v>
      </c>
      <c r="K88" s="149"/>
      <c r="L88" s="150"/>
      <c r="M88" s="149"/>
      <c r="N88" s="151">
        <v>3</v>
      </c>
      <c r="O88" s="152">
        <v>3</v>
      </c>
      <c r="P88" s="152">
        <v>3</v>
      </c>
      <c r="Q88" s="153" t="s">
        <v>34</v>
      </c>
      <c r="R88" s="153" t="s">
        <v>34</v>
      </c>
      <c r="S88" s="154" t="s">
        <v>34</v>
      </c>
      <c r="T88" s="151">
        <v>3</v>
      </c>
      <c r="U88" s="153" t="s">
        <v>34</v>
      </c>
      <c r="V88" s="152">
        <v>3</v>
      </c>
      <c r="W88" s="152">
        <v>3</v>
      </c>
      <c r="X88" s="155">
        <v>3</v>
      </c>
      <c r="Y88" s="151">
        <v>5</v>
      </c>
      <c r="Z88" s="152">
        <v>5</v>
      </c>
      <c r="AA88" s="152">
        <v>5</v>
      </c>
      <c r="AB88" s="153" t="s">
        <v>35</v>
      </c>
      <c r="AC88" s="152">
        <v>5</v>
      </c>
      <c r="AD88" s="152">
        <v>5</v>
      </c>
      <c r="AE88" s="155">
        <v>4</v>
      </c>
      <c r="AF88" s="151">
        <v>4</v>
      </c>
      <c r="AG88" s="155">
        <v>4</v>
      </c>
      <c r="AH88" s="151">
        <v>4</v>
      </c>
      <c r="AI88" s="152">
        <v>4</v>
      </c>
      <c r="AJ88" s="152">
        <v>4</v>
      </c>
      <c r="AK88" s="153" t="s">
        <v>35</v>
      </c>
      <c r="AL88" s="153" t="s">
        <v>35</v>
      </c>
      <c r="AM88" s="153" t="s">
        <v>35</v>
      </c>
      <c r="AN88" s="152">
        <v>4</v>
      </c>
      <c r="AO88" s="154" t="s">
        <v>35</v>
      </c>
      <c r="AP88" s="79"/>
      <c r="AQ88" s="104"/>
      <c r="AR88" s="79"/>
      <c r="AS88" s="105"/>
      <c r="AT88" s="105"/>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79"/>
      <c r="BX88" s="79"/>
      <c r="BY88" s="79"/>
      <c r="BZ88" s="79"/>
      <c r="CA88" s="79"/>
      <c r="CB88" s="79"/>
      <c r="CC88" s="79"/>
      <c r="CD88" s="102"/>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79"/>
      <c r="DJ88" s="79"/>
      <c r="DK88" s="79"/>
      <c r="DL88" s="106"/>
      <c r="DM88" s="79"/>
      <c r="DN88" s="79"/>
      <c r="DO88" s="79"/>
      <c r="DP88" s="79"/>
      <c r="DQ88" s="79"/>
      <c r="DR88" s="79"/>
      <c r="DS88" s="79"/>
      <c r="DT88" s="79"/>
      <c r="DU88" s="79"/>
      <c r="DV88" s="79"/>
      <c r="DW88" s="79"/>
      <c r="DX88" s="79"/>
      <c r="DY88" s="79"/>
      <c r="DZ88" s="79"/>
      <c r="EA88" s="79"/>
      <c r="EB88" s="79"/>
      <c r="EC88" s="79"/>
      <c r="ED88" s="79"/>
      <c r="EE88" s="79"/>
      <c r="EF88" s="79"/>
      <c r="EG88" s="79"/>
      <c r="EH88" s="79"/>
      <c r="EI88" s="79"/>
      <c r="EJ88" s="79"/>
      <c r="EK88" s="79"/>
      <c r="EL88" s="79"/>
      <c r="EM88" s="79"/>
      <c r="EN88" s="79"/>
      <c r="EO88" s="79"/>
      <c r="EP88" s="79"/>
      <c r="EQ88" s="79"/>
      <c r="ER88" s="79"/>
      <c r="ES88" s="79"/>
      <c r="ET88" s="79"/>
      <c r="EU88" s="79"/>
      <c r="EV88" s="78"/>
      <c r="EW88" s="78"/>
      <c r="EX88" s="78"/>
      <c r="EY88" s="78"/>
      <c r="EZ88" s="78"/>
      <c r="FA88" s="78"/>
      <c r="FB88" s="78"/>
      <c r="FC88" s="78"/>
      <c r="FD88" s="78"/>
      <c r="FE88" s="78"/>
      <c r="FF88" s="78"/>
      <c r="FG88" s="78"/>
      <c r="FH88" s="78"/>
    </row>
    <row r="89" spans="2:164" s="1" customFormat="1" ht="30" customHeight="1">
      <c r="B89" s="147">
        <v>98</v>
      </c>
      <c r="C89" s="358">
        <v>44105</v>
      </c>
      <c r="D89" s="360" t="s">
        <v>263</v>
      </c>
      <c r="E89" s="358"/>
      <c r="F89" s="148" t="s">
        <v>142</v>
      </c>
      <c r="G89" s="148" t="s">
        <v>34</v>
      </c>
      <c r="H89" s="158" t="s">
        <v>16</v>
      </c>
      <c r="I89" s="135" t="s">
        <v>109</v>
      </c>
      <c r="J89" s="119" t="s">
        <v>152</v>
      </c>
      <c r="K89" s="149"/>
      <c r="L89" s="150"/>
      <c r="M89" s="149"/>
      <c r="N89" s="151">
        <v>4</v>
      </c>
      <c r="O89" s="152">
        <v>2</v>
      </c>
      <c r="P89" s="152">
        <v>2</v>
      </c>
      <c r="Q89" s="153" t="s">
        <v>35</v>
      </c>
      <c r="R89" s="153" t="s">
        <v>35</v>
      </c>
      <c r="S89" s="154" t="s">
        <v>34</v>
      </c>
      <c r="T89" s="151">
        <v>5</v>
      </c>
      <c r="U89" s="153" t="s">
        <v>34</v>
      </c>
      <c r="V89" s="152">
        <v>1</v>
      </c>
      <c r="W89" s="152">
        <v>5</v>
      </c>
      <c r="X89" s="155">
        <v>3</v>
      </c>
      <c r="Y89" s="151">
        <v>1</v>
      </c>
      <c r="Z89" s="152">
        <v>3</v>
      </c>
      <c r="AA89" s="152">
        <v>3</v>
      </c>
      <c r="AB89" s="153" t="s">
        <v>35</v>
      </c>
      <c r="AC89" s="152">
        <v>3</v>
      </c>
      <c r="AD89" s="152">
        <v>3</v>
      </c>
      <c r="AE89" s="155"/>
      <c r="AF89" s="151">
        <v>1</v>
      </c>
      <c r="AG89" s="155">
        <v>1</v>
      </c>
      <c r="AH89" s="151">
        <v>3</v>
      </c>
      <c r="AI89" s="152">
        <v>3</v>
      </c>
      <c r="AJ89" s="152">
        <v>2</v>
      </c>
      <c r="AK89" s="153" t="s">
        <v>35</v>
      </c>
      <c r="AL89" s="153" t="s">
        <v>34</v>
      </c>
      <c r="AM89" s="153" t="s">
        <v>201</v>
      </c>
      <c r="AN89" s="152">
        <v>2</v>
      </c>
      <c r="AO89" s="154" t="s">
        <v>201</v>
      </c>
      <c r="AP89" s="79"/>
      <c r="AQ89" s="104"/>
      <c r="AR89" s="79"/>
      <c r="AS89" s="105"/>
      <c r="AT89" s="105"/>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79"/>
      <c r="BX89" s="79"/>
      <c r="BY89" s="79"/>
      <c r="BZ89" s="79"/>
      <c r="CA89" s="79"/>
      <c r="CB89" s="79"/>
      <c r="CC89" s="79"/>
      <c r="CD89" s="102"/>
      <c r="CE89" s="79"/>
      <c r="CF89" s="79"/>
      <c r="CG89" s="79"/>
      <c r="CH89" s="79"/>
      <c r="CI89" s="79"/>
      <c r="CJ89" s="79"/>
      <c r="CK89" s="79"/>
      <c r="CL89" s="79"/>
      <c r="CM89" s="79"/>
      <c r="CN89" s="79"/>
      <c r="CO89" s="79"/>
      <c r="CP89" s="79"/>
      <c r="CQ89" s="79"/>
      <c r="CR89" s="79"/>
      <c r="CS89" s="79"/>
      <c r="CT89" s="79"/>
      <c r="CU89" s="79"/>
      <c r="CV89" s="79"/>
      <c r="CW89" s="79"/>
      <c r="CX89" s="79"/>
      <c r="CY89" s="79"/>
      <c r="CZ89" s="79"/>
      <c r="DA89" s="79"/>
      <c r="DB89" s="79"/>
      <c r="DC89" s="79"/>
      <c r="DD89" s="79"/>
      <c r="DE89" s="79"/>
      <c r="DF89" s="79"/>
      <c r="DG89" s="79"/>
      <c r="DH89" s="79"/>
      <c r="DI89" s="79"/>
      <c r="DJ89" s="79"/>
      <c r="DK89" s="79"/>
      <c r="DL89" s="106"/>
      <c r="DM89" s="79"/>
      <c r="DN89" s="79"/>
      <c r="DO89" s="79"/>
      <c r="DP89" s="79"/>
      <c r="DQ89" s="79"/>
      <c r="DR89" s="79"/>
      <c r="DS89" s="79"/>
      <c r="DT89" s="79"/>
      <c r="DU89" s="79"/>
      <c r="DV89" s="79"/>
      <c r="DW89" s="79"/>
      <c r="DX89" s="79"/>
      <c r="DY89" s="79"/>
      <c r="DZ89" s="79"/>
      <c r="EA89" s="79"/>
      <c r="EB89" s="79"/>
      <c r="EC89" s="79"/>
      <c r="ED89" s="79"/>
      <c r="EE89" s="79"/>
      <c r="EF89" s="79"/>
      <c r="EG89" s="79"/>
      <c r="EH89" s="79"/>
      <c r="EI89" s="79"/>
      <c r="EJ89" s="79"/>
      <c r="EK89" s="79"/>
      <c r="EL89" s="79"/>
      <c r="EM89" s="79"/>
      <c r="EN89" s="79"/>
      <c r="EO89" s="79"/>
      <c r="EP89" s="79"/>
      <c r="EQ89" s="79"/>
      <c r="ER89" s="79"/>
      <c r="ES89" s="79"/>
      <c r="ET89" s="79"/>
      <c r="EU89" s="79"/>
      <c r="EV89" s="78"/>
      <c r="EW89" s="78"/>
      <c r="EX89" s="78"/>
      <c r="EY89" s="78"/>
      <c r="EZ89" s="78"/>
      <c r="FA89" s="78"/>
      <c r="FB89" s="78"/>
      <c r="FC89" s="78"/>
      <c r="FD89" s="78"/>
      <c r="FE89" s="78"/>
      <c r="FF89" s="78"/>
      <c r="FG89" s="78"/>
      <c r="FH89" s="78"/>
    </row>
    <row r="90" spans="2:164" s="1" customFormat="1" ht="30" customHeight="1">
      <c r="B90" s="147">
        <v>99</v>
      </c>
      <c r="C90" s="358">
        <v>44105</v>
      </c>
      <c r="D90" s="360" t="s">
        <v>263</v>
      </c>
      <c r="E90" s="358"/>
      <c r="F90" s="148" t="s">
        <v>142</v>
      </c>
      <c r="G90" s="148" t="s">
        <v>34</v>
      </c>
      <c r="H90" s="158" t="s">
        <v>16</v>
      </c>
      <c r="I90" s="135" t="s">
        <v>109</v>
      </c>
      <c r="J90" s="119" t="s">
        <v>151</v>
      </c>
      <c r="K90" s="149"/>
      <c r="L90" s="150"/>
      <c r="M90" s="149"/>
      <c r="N90" s="151">
        <v>5</v>
      </c>
      <c r="O90" s="152">
        <v>5</v>
      </c>
      <c r="P90" s="152">
        <v>5</v>
      </c>
      <c r="Q90" s="153" t="s">
        <v>35</v>
      </c>
      <c r="R90" s="153" t="s">
        <v>35</v>
      </c>
      <c r="S90" s="154" t="s">
        <v>35</v>
      </c>
      <c r="T90" s="151">
        <v>5</v>
      </c>
      <c r="U90" s="153" t="s">
        <v>35</v>
      </c>
      <c r="V90" s="152">
        <v>5</v>
      </c>
      <c r="W90" s="152">
        <v>5</v>
      </c>
      <c r="X90" s="155">
        <v>5</v>
      </c>
      <c r="Y90" s="151">
        <v>5</v>
      </c>
      <c r="Z90" s="152">
        <v>5</v>
      </c>
      <c r="AA90" s="152">
        <v>5</v>
      </c>
      <c r="AB90" s="153" t="s">
        <v>35</v>
      </c>
      <c r="AC90" s="152">
        <v>5</v>
      </c>
      <c r="AD90" s="152">
        <v>5</v>
      </c>
      <c r="AE90" s="155">
        <v>5</v>
      </c>
      <c r="AF90" s="151">
        <v>5</v>
      </c>
      <c r="AG90" s="155">
        <v>5</v>
      </c>
      <c r="AH90" s="151">
        <v>5</v>
      </c>
      <c r="AI90" s="152">
        <v>5</v>
      </c>
      <c r="AJ90" s="152">
        <v>5</v>
      </c>
      <c r="AK90" s="153" t="s">
        <v>35</v>
      </c>
      <c r="AL90" s="153" t="s">
        <v>35</v>
      </c>
      <c r="AM90" s="153" t="s">
        <v>35</v>
      </c>
      <c r="AN90" s="152">
        <v>5</v>
      </c>
      <c r="AO90" s="154" t="s">
        <v>35</v>
      </c>
      <c r="AP90" s="79"/>
      <c r="AQ90" s="104"/>
      <c r="AR90" s="79"/>
      <c r="AS90" s="105"/>
      <c r="AT90" s="105"/>
      <c r="AU90" s="79"/>
      <c r="AV90" s="79"/>
      <c r="AW90" s="79"/>
      <c r="AX90" s="79"/>
      <c r="AY90" s="79"/>
      <c r="AZ90" s="79"/>
      <c r="BA90" s="79"/>
      <c r="BB90" s="79"/>
      <c r="BC90" s="79"/>
      <c r="BD90" s="79"/>
      <c r="BE90" s="79"/>
      <c r="BF90" s="79"/>
      <c r="BG90" s="79"/>
      <c r="BH90" s="79"/>
      <c r="BI90" s="79"/>
      <c r="BJ90" s="79"/>
      <c r="BK90" s="79"/>
      <c r="BL90" s="79"/>
      <c r="BM90" s="79"/>
      <c r="BN90" s="79"/>
      <c r="BO90" s="79"/>
      <c r="BP90" s="79"/>
      <c r="BQ90" s="79"/>
      <c r="BR90" s="79"/>
      <c r="BS90" s="79"/>
      <c r="BT90" s="79"/>
      <c r="BU90" s="79"/>
      <c r="BV90" s="79"/>
      <c r="BW90" s="79"/>
      <c r="BX90" s="79"/>
      <c r="BY90" s="79"/>
      <c r="BZ90" s="79"/>
      <c r="CA90" s="79"/>
      <c r="CB90" s="79"/>
      <c r="CC90" s="79"/>
      <c r="CD90" s="102"/>
      <c r="CE90" s="79"/>
      <c r="CF90" s="79"/>
      <c r="CG90" s="79"/>
      <c r="CH90" s="79"/>
      <c r="CI90" s="79"/>
      <c r="CJ90" s="79"/>
      <c r="CK90" s="79"/>
      <c r="CL90" s="79"/>
      <c r="CM90" s="79"/>
      <c r="CN90" s="79"/>
      <c r="CO90" s="79"/>
      <c r="CP90" s="79"/>
      <c r="CQ90" s="79"/>
      <c r="CR90" s="79"/>
      <c r="CS90" s="79"/>
      <c r="CT90" s="79"/>
      <c r="CU90" s="79"/>
      <c r="CV90" s="79"/>
      <c r="CW90" s="79"/>
      <c r="CX90" s="79"/>
      <c r="CY90" s="79"/>
      <c r="CZ90" s="79"/>
      <c r="DA90" s="79"/>
      <c r="DB90" s="79"/>
      <c r="DC90" s="79"/>
      <c r="DD90" s="79"/>
      <c r="DE90" s="79"/>
      <c r="DF90" s="79"/>
      <c r="DG90" s="79"/>
      <c r="DH90" s="79"/>
      <c r="DI90" s="79"/>
      <c r="DJ90" s="79"/>
      <c r="DK90" s="79"/>
      <c r="DL90" s="106"/>
      <c r="DM90" s="79"/>
      <c r="DN90" s="79"/>
      <c r="DO90" s="79"/>
      <c r="DP90" s="79"/>
      <c r="DQ90" s="79"/>
      <c r="DR90" s="79"/>
      <c r="DS90" s="79"/>
      <c r="DT90" s="79"/>
      <c r="DU90" s="79"/>
      <c r="DV90" s="79"/>
      <c r="DW90" s="79"/>
      <c r="DX90" s="79"/>
      <c r="DY90" s="79"/>
      <c r="DZ90" s="79"/>
      <c r="EA90" s="79"/>
      <c r="EB90" s="79"/>
      <c r="EC90" s="79"/>
      <c r="ED90" s="79"/>
      <c r="EE90" s="79"/>
      <c r="EF90" s="79"/>
      <c r="EG90" s="79"/>
      <c r="EH90" s="79"/>
      <c r="EI90" s="79"/>
      <c r="EJ90" s="79"/>
      <c r="EK90" s="79"/>
      <c r="EL90" s="79"/>
      <c r="EM90" s="79"/>
      <c r="EN90" s="79"/>
      <c r="EO90" s="79"/>
      <c r="EP90" s="79"/>
      <c r="EQ90" s="79"/>
      <c r="ER90" s="79"/>
      <c r="ES90" s="79"/>
      <c r="ET90" s="79"/>
      <c r="EU90" s="79"/>
      <c r="EV90" s="78"/>
      <c r="EW90" s="78"/>
      <c r="EX90" s="78"/>
      <c r="EY90" s="78"/>
      <c r="EZ90" s="78"/>
      <c r="FA90" s="78"/>
      <c r="FB90" s="78"/>
      <c r="FC90" s="78"/>
      <c r="FD90" s="78"/>
      <c r="FE90" s="78"/>
      <c r="FF90" s="78"/>
      <c r="FG90" s="78"/>
      <c r="FH90" s="78"/>
    </row>
    <row r="91" spans="2:164" s="1" customFormat="1" ht="30" customHeight="1">
      <c r="B91" s="147">
        <v>100</v>
      </c>
      <c r="C91" s="358">
        <v>44105</v>
      </c>
      <c r="D91" s="360" t="s">
        <v>263</v>
      </c>
      <c r="E91" s="358"/>
      <c r="F91" s="148" t="s">
        <v>142</v>
      </c>
      <c r="G91" s="148" t="s">
        <v>35</v>
      </c>
      <c r="H91" s="158" t="s">
        <v>16</v>
      </c>
      <c r="I91" s="156" t="s">
        <v>109</v>
      </c>
      <c r="J91" s="119" t="s">
        <v>152</v>
      </c>
      <c r="K91" s="149"/>
      <c r="L91" s="150"/>
      <c r="M91" s="149"/>
      <c r="N91" s="151">
        <v>4</v>
      </c>
      <c r="O91" s="152">
        <v>3</v>
      </c>
      <c r="P91" s="152">
        <v>4</v>
      </c>
      <c r="Q91" s="153" t="s">
        <v>35</v>
      </c>
      <c r="R91" s="153" t="s">
        <v>35</v>
      </c>
      <c r="S91" s="154" t="s">
        <v>34</v>
      </c>
      <c r="T91" s="151">
        <v>4</v>
      </c>
      <c r="U91" s="153" t="s">
        <v>201</v>
      </c>
      <c r="V91" s="152">
        <v>4</v>
      </c>
      <c r="W91" s="152">
        <v>3</v>
      </c>
      <c r="X91" s="155">
        <v>4</v>
      </c>
      <c r="Y91" s="151">
        <v>5</v>
      </c>
      <c r="Z91" s="152">
        <v>2</v>
      </c>
      <c r="AA91" s="152">
        <v>4</v>
      </c>
      <c r="AB91" s="153" t="s">
        <v>35</v>
      </c>
      <c r="AC91" s="152">
        <v>3</v>
      </c>
      <c r="AD91" s="152">
        <v>4</v>
      </c>
      <c r="AE91" s="155">
        <v>3</v>
      </c>
      <c r="AF91" s="151"/>
      <c r="AG91" s="155"/>
      <c r="AH91" s="151">
        <v>4</v>
      </c>
      <c r="AI91" s="152">
        <v>4</v>
      </c>
      <c r="AJ91" s="152">
        <v>3</v>
      </c>
      <c r="AK91" s="153" t="s">
        <v>35</v>
      </c>
      <c r="AL91" s="153" t="s">
        <v>201</v>
      </c>
      <c r="AM91" s="153" t="s">
        <v>35</v>
      </c>
      <c r="AN91" s="152">
        <v>4</v>
      </c>
      <c r="AO91" s="154" t="s">
        <v>35</v>
      </c>
      <c r="AP91" s="79"/>
      <c r="AQ91" s="104"/>
      <c r="AR91" s="79"/>
      <c r="AS91" s="105"/>
      <c r="AT91" s="105"/>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79"/>
      <c r="BW91" s="79"/>
      <c r="BX91" s="79"/>
      <c r="BY91" s="79"/>
      <c r="BZ91" s="79"/>
      <c r="CA91" s="79"/>
      <c r="CB91" s="79"/>
      <c r="CC91" s="79"/>
      <c r="CD91" s="102"/>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79"/>
      <c r="DJ91" s="79"/>
      <c r="DK91" s="79"/>
      <c r="DL91" s="106"/>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c r="EO91" s="79"/>
      <c r="EP91" s="79"/>
      <c r="EQ91" s="79"/>
      <c r="ER91" s="79"/>
      <c r="ES91" s="79"/>
      <c r="ET91" s="79"/>
      <c r="EU91" s="79"/>
      <c r="EV91" s="78"/>
      <c r="EW91" s="78"/>
      <c r="EX91" s="78"/>
      <c r="EY91" s="78"/>
      <c r="EZ91" s="78"/>
      <c r="FA91" s="78"/>
      <c r="FB91" s="78"/>
      <c r="FC91" s="78"/>
      <c r="FD91" s="78"/>
      <c r="FE91" s="78"/>
      <c r="FF91" s="78"/>
      <c r="FG91" s="78"/>
      <c r="FH91" s="78"/>
    </row>
    <row r="92" spans="2:164" s="1" customFormat="1" ht="30" customHeight="1">
      <c r="B92" s="147">
        <v>101</v>
      </c>
      <c r="C92" s="358">
        <v>44105</v>
      </c>
      <c r="D92" s="360" t="s">
        <v>263</v>
      </c>
      <c r="E92" s="358"/>
      <c r="F92" s="148" t="s">
        <v>379</v>
      </c>
      <c r="G92" s="148" t="s">
        <v>201</v>
      </c>
      <c r="H92" s="158" t="s">
        <v>148</v>
      </c>
      <c r="I92" s="135" t="s">
        <v>32</v>
      </c>
      <c r="J92" s="119" t="s">
        <v>151</v>
      </c>
      <c r="K92" s="149"/>
      <c r="L92" s="150"/>
      <c r="M92" s="149"/>
      <c r="N92" s="151">
        <v>3</v>
      </c>
      <c r="O92" s="152">
        <v>3</v>
      </c>
      <c r="P92" s="152">
        <v>3</v>
      </c>
      <c r="Q92" s="153" t="s">
        <v>34</v>
      </c>
      <c r="R92" s="153" t="s">
        <v>34</v>
      </c>
      <c r="S92" s="154" t="s">
        <v>35</v>
      </c>
      <c r="T92" s="151">
        <v>4</v>
      </c>
      <c r="U92" s="153" t="s">
        <v>34</v>
      </c>
      <c r="V92" s="152">
        <v>4</v>
      </c>
      <c r="W92" s="152">
        <v>4</v>
      </c>
      <c r="X92" s="155">
        <v>3</v>
      </c>
      <c r="Y92" s="151">
        <v>5</v>
      </c>
      <c r="Z92" s="152">
        <v>5</v>
      </c>
      <c r="AA92" s="152">
        <v>5</v>
      </c>
      <c r="AB92" s="153" t="s">
        <v>35</v>
      </c>
      <c r="AC92" s="152">
        <v>5</v>
      </c>
      <c r="AD92" s="152">
        <v>4</v>
      </c>
      <c r="AE92" s="155">
        <v>5</v>
      </c>
      <c r="AF92" s="151">
        <v>5</v>
      </c>
      <c r="AG92" s="155">
        <v>5</v>
      </c>
      <c r="AH92" s="151">
        <v>4</v>
      </c>
      <c r="AI92" s="152">
        <v>5</v>
      </c>
      <c r="AJ92" s="152">
        <v>4</v>
      </c>
      <c r="AK92" s="153" t="s">
        <v>35</v>
      </c>
      <c r="AL92" s="153" t="s">
        <v>35</v>
      </c>
      <c r="AM92" s="153" t="s">
        <v>201</v>
      </c>
      <c r="AN92" s="152">
        <v>5</v>
      </c>
      <c r="AO92" s="154" t="s">
        <v>35</v>
      </c>
      <c r="AP92" s="79"/>
      <c r="AQ92" s="104"/>
      <c r="AR92" s="79"/>
      <c r="AS92" s="105"/>
      <c r="AT92" s="105"/>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79"/>
      <c r="BV92" s="79"/>
      <c r="BW92" s="79"/>
      <c r="BX92" s="79"/>
      <c r="BY92" s="79"/>
      <c r="BZ92" s="79"/>
      <c r="CA92" s="79"/>
      <c r="CB92" s="79"/>
      <c r="CC92" s="79"/>
      <c r="CD92" s="102"/>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79"/>
      <c r="DJ92" s="79"/>
      <c r="DK92" s="79"/>
      <c r="DL92" s="106"/>
      <c r="DM92" s="79"/>
      <c r="DN92" s="79"/>
      <c r="DO92" s="79"/>
      <c r="DP92" s="79"/>
      <c r="DQ92" s="79"/>
      <c r="DR92" s="79"/>
      <c r="DS92" s="79"/>
      <c r="DT92" s="79"/>
      <c r="DU92" s="79"/>
      <c r="DV92" s="79"/>
      <c r="DW92" s="79"/>
      <c r="DX92" s="79"/>
      <c r="DY92" s="79"/>
      <c r="DZ92" s="79"/>
      <c r="EA92" s="79"/>
      <c r="EB92" s="79"/>
      <c r="EC92" s="79"/>
      <c r="ED92" s="79"/>
      <c r="EE92" s="79"/>
      <c r="EF92" s="79"/>
      <c r="EG92" s="79"/>
      <c r="EH92" s="79"/>
      <c r="EI92" s="79"/>
      <c r="EJ92" s="79"/>
      <c r="EK92" s="79"/>
      <c r="EL92" s="79"/>
      <c r="EM92" s="79"/>
      <c r="EN92" s="79"/>
      <c r="EO92" s="79"/>
      <c r="EP92" s="79"/>
      <c r="EQ92" s="79"/>
      <c r="ER92" s="79"/>
      <c r="ES92" s="79"/>
      <c r="ET92" s="79"/>
      <c r="EU92" s="79"/>
      <c r="EV92" s="78"/>
      <c r="EW92" s="78"/>
      <c r="EX92" s="78"/>
      <c r="EY92" s="78"/>
      <c r="EZ92" s="78"/>
      <c r="FA92" s="78"/>
      <c r="FB92" s="78"/>
      <c r="FC92" s="78"/>
      <c r="FD92" s="78"/>
      <c r="FE92" s="78"/>
      <c r="FF92" s="78"/>
      <c r="FG92" s="78"/>
      <c r="FH92" s="78"/>
    </row>
    <row r="93" spans="2:164" s="1" customFormat="1" ht="30" customHeight="1">
      <c r="B93" s="147">
        <v>102</v>
      </c>
      <c r="C93" s="358">
        <v>44105</v>
      </c>
      <c r="D93" s="360" t="s">
        <v>263</v>
      </c>
      <c r="E93" s="358"/>
      <c r="F93" s="148" t="s">
        <v>143</v>
      </c>
      <c r="G93" s="148" t="s">
        <v>34</v>
      </c>
      <c r="H93" s="158" t="s">
        <v>355</v>
      </c>
      <c r="I93" s="135" t="s">
        <v>32</v>
      </c>
      <c r="J93" s="119" t="s">
        <v>152</v>
      </c>
      <c r="K93" s="149"/>
      <c r="L93" s="150"/>
      <c r="M93" s="149"/>
      <c r="N93" s="151">
        <v>5</v>
      </c>
      <c r="O93" s="152">
        <v>5</v>
      </c>
      <c r="P93" s="152">
        <v>5</v>
      </c>
      <c r="Q93" s="153" t="s">
        <v>35</v>
      </c>
      <c r="R93" s="153" t="s">
        <v>35</v>
      </c>
      <c r="S93" s="154" t="s">
        <v>35</v>
      </c>
      <c r="T93" s="151">
        <v>4</v>
      </c>
      <c r="U93" s="153" t="s">
        <v>35</v>
      </c>
      <c r="V93" s="152">
        <v>5</v>
      </c>
      <c r="W93" s="152">
        <v>5</v>
      </c>
      <c r="X93" s="155">
        <v>5</v>
      </c>
      <c r="Y93" s="151">
        <v>5</v>
      </c>
      <c r="Z93" s="152">
        <v>5</v>
      </c>
      <c r="AA93" s="152">
        <v>5</v>
      </c>
      <c r="AB93" s="153" t="s">
        <v>35</v>
      </c>
      <c r="AC93" s="152">
        <v>5</v>
      </c>
      <c r="AD93" s="152">
        <v>5</v>
      </c>
      <c r="AE93" s="155">
        <v>5</v>
      </c>
      <c r="AF93" s="151">
        <v>5</v>
      </c>
      <c r="AG93" s="155">
        <v>5</v>
      </c>
      <c r="AH93" s="151">
        <v>5</v>
      </c>
      <c r="AI93" s="152">
        <v>5</v>
      </c>
      <c r="AJ93" s="152">
        <v>5</v>
      </c>
      <c r="AK93" s="153" t="s">
        <v>35</v>
      </c>
      <c r="AL93" s="153" t="s">
        <v>35</v>
      </c>
      <c r="AM93" s="153" t="s">
        <v>35</v>
      </c>
      <c r="AN93" s="152">
        <v>5</v>
      </c>
      <c r="AO93" s="154" t="s">
        <v>35</v>
      </c>
      <c r="AP93" s="79"/>
      <c r="AQ93" s="104"/>
      <c r="AR93" s="79"/>
      <c r="AS93" s="105"/>
      <c r="AT93" s="105"/>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79"/>
      <c r="BV93" s="79"/>
      <c r="BW93" s="79"/>
      <c r="BX93" s="79"/>
      <c r="BY93" s="79"/>
      <c r="BZ93" s="79"/>
      <c r="CA93" s="79"/>
      <c r="CB93" s="79"/>
      <c r="CC93" s="79"/>
      <c r="CD93" s="102"/>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79"/>
      <c r="DJ93" s="79"/>
      <c r="DK93" s="79"/>
      <c r="DL93" s="106"/>
      <c r="DM93" s="79"/>
      <c r="DN93" s="79"/>
      <c r="DO93" s="79"/>
      <c r="DP93" s="79"/>
      <c r="DQ93" s="79"/>
      <c r="DR93" s="79"/>
      <c r="DS93" s="79"/>
      <c r="DT93" s="79"/>
      <c r="DU93" s="79"/>
      <c r="DV93" s="79"/>
      <c r="DW93" s="79"/>
      <c r="DX93" s="79"/>
      <c r="DY93" s="79"/>
      <c r="DZ93" s="79"/>
      <c r="EA93" s="79"/>
      <c r="EB93" s="79"/>
      <c r="EC93" s="79"/>
      <c r="ED93" s="79"/>
      <c r="EE93" s="79"/>
      <c r="EF93" s="79"/>
      <c r="EG93" s="79"/>
      <c r="EH93" s="79"/>
      <c r="EI93" s="79"/>
      <c r="EJ93" s="79"/>
      <c r="EK93" s="79"/>
      <c r="EL93" s="79"/>
      <c r="EM93" s="79"/>
      <c r="EN93" s="79"/>
      <c r="EO93" s="79"/>
      <c r="EP93" s="79"/>
      <c r="EQ93" s="79"/>
      <c r="ER93" s="79"/>
      <c r="ES93" s="79"/>
      <c r="ET93" s="79"/>
      <c r="EU93" s="79"/>
      <c r="EV93" s="78"/>
      <c r="EW93" s="78"/>
      <c r="EX93" s="78"/>
      <c r="EY93" s="78"/>
      <c r="EZ93" s="78"/>
      <c r="FA93" s="78"/>
      <c r="FB93" s="78"/>
      <c r="FC93" s="78"/>
      <c r="FD93" s="78"/>
      <c r="FE93" s="78"/>
      <c r="FF93" s="78"/>
      <c r="FG93" s="78"/>
      <c r="FH93" s="78"/>
    </row>
    <row r="94" spans="2:164" s="1" customFormat="1" ht="30" customHeight="1">
      <c r="B94" s="147">
        <v>103</v>
      </c>
      <c r="C94" s="358">
        <v>44105</v>
      </c>
      <c r="D94" s="360" t="s">
        <v>263</v>
      </c>
      <c r="E94" s="358"/>
      <c r="F94" s="148" t="s">
        <v>142</v>
      </c>
      <c r="G94" s="148" t="s">
        <v>201</v>
      </c>
      <c r="H94" s="158" t="s">
        <v>16</v>
      </c>
      <c r="I94" s="156" t="s">
        <v>109</v>
      </c>
      <c r="J94" s="119" t="s">
        <v>152</v>
      </c>
      <c r="K94" s="149"/>
      <c r="L94" s="150"/>
      <c r="M94" s="149"/>
      <c r="N94" s="151">
        <v>5</v>
      </c>
      <c r="O94" s="152">
        <v>4</v>
      </c>
      <c r="P94" s="152"/>
      <c r="Q94" s="153" t="s">
        <v>34</v>
      </c>
      <c r="R94" s="153" t="s">
        <v>34</v>
      </c>
      <c r="S94" s="154" t="s">
        <v>201</v>
      </c>
      <c r="T94" s="151">
        <v>5</v>
      </c>
      <c r="U94" s="153" t="s">
        <v>201</v>
      </c>
      <c r="V94" s="152">
        <v>4</v>
      </c>
      <c r="W94" s="152">
        <v>4</v>
      </c>
      <c r="X94" s="155">
        <v>4</v>
      </c>
      <c r="Y94" s="151">
        <v>5</v>
      </c>
      <c r="Z94" s="152">
        <v>5</v>
      </c>
      <c r="AA94" s="152">
        <v>5</v>
      </c>
      <c r="AB94" s="153" t="s">
        <v>35</v>
      </c>
      <c r="AC94" s="152">
        <v>5</v>
      </c>
      <c r="AD94" s="152">
        <v>5</v>
      </c>
      <c r="AE94" s="155">
        <v>4</v>
      </c>
      <c r="AF94" s="151">
        <v>4</v>
      </c>
      <c r="AG94" s="155">
        <v>4</v>
      </c>
      <c r="AH94" s="151">
        <v>5</v>
      </c>
      <c r="AI94" s="152">
        <v>5</v>
      </c>
      <c r="AJ94" s="152">
        <v>5</v>
      </c>
      <c r="AK94" s="153" t="s">
        <v>35</v>
      </c>
      <c r="AL94" s="153" t="s">
        <v>201</v>
      </c>
      <c r="AM94" s="153" t="s">
        <v>201</v>
      </c>
      <c r="AN94" s="152">
        <v>5</v>
      </c>
      <c r="AO94" s="154" t="s">
        <v>35</v>
      </c>
      <c r="AP94" s="79"/>
      <c r="AQ94" s="104"/>
      <c r="AR94" s="79"/>
      <c r="AS94" s="105"/>
      <c r="AT94" s="105"/>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79"/>
      <c r="BV94" s="79"/>
      <c r="BW94" s="79"/>
      <c r="BX94" s="79"/>
      <c r="BY94" s="79"/>
      <c r="BZ94" s="79"/>
      <c r="CA94" s="79"/>
      <c r="CB94" s="79"/>
      <c r="CC94" s="79"/>
      <c r="CD94" s="102"/>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79"/>
      <c r="DJ94" s="79"/>
      <c r="DK94" s="79"/>
      <c r="DL94" s="106"/>
      <c r="DM94" s="79"/>
      <c r="DN94" s="79"/>
      <c r="DO94" s="79"/>
      <c r="DP94" s="79"/>
      <c r="DQ94" s="79"/>
      <c r="DR94" s="79"/>
      <c r="DS94" s="79"/>
      <c r="DT94" s="79"/>
      <c r="DU94" s="79"/>
      <c r="DV94" s="79"/>
      <c r="DW94" s="79"/>
      <c r="DX94" s="79"/>
      <c r="DY94" s="79"/>
      <c r="DZ94" s="79"/>
      <c r="EA94" s="79"/>
      <c r="EB94" s="79"/>
      <c r="EC94" s="79"/>
      <c r="ED94" s="79"/>
      <c r="EE94" s="79"/>
      <c r="EF94" s="79"/>
      <c r="EG94" s="79"/>
      <c r="EH94" s="79"/>
      <c r="EI94" s="79"/>
      <c r="EJ94" s="79"/>
      <c r="EK94" s="79"/>
      <c r="EL94" s="79"/>
      <c r="EM94" s="79"/>
      <c r="EN94" s="79"/>
      <c r="EO94" s="79"/>
      <c r="EP94" s="79"/>
      <c r="EQ94" s="79"/>
      <c r="ER94" s="79"/>
      <c r="ES94" s="79"/>
      <c r="ET94" s="79"/>
      <c r="EU94" s="79"/>
      <c r="EV94" s="78"/>
      <c r="EW94" s="78"/>
      <c r="EX94" s="78"/>
      <c r="EY94" s="78"/>
      <c r="EZ94" s="78"/>
      <c r="FA94" s="78"/>
      <c r="FB94" s="78"/>
      <c r="FC94" s="78"/>
      <c r="FD94" s="78"/>
      <c r="FE94" s="78"/>
      <c r="FF94" s="78"/>
      <c r="FG94" s="78"/>
      <c r="FH94" s="78"/>
    </row>
    <row r="95" spans="2:164" s="1" customFormat="1" ht="30" customHeight="1">
      <c r="B95" s="147">
        <v>104</v>
      </c>
      <c r="C95" s="358">
        <v>44105</v>
      </c>
      <c r="D95" s="360" t="s">
        <v>263</v>
      </c>
      <c r="E95" s="358"/>
      <c r="F95" s="148" t="s">
        <v>142</v>
      </c>
      <c r="G95" s="148" t="s">
        <v>35</v>
      </c>
      <c r="H95" s="158" t="s">
        <v>323</v>
      </c>
      <c r="I95" s="135" t="s">
        <v>149</v>
      </c>
      <c r="J95" s="119" t="s">
        <v>152</v>
      </c>
      <c r="K95" s="149"/>
      <c r="L95" s="150"/>
      <c r="M95" s="149"/>
      <c r="N95" s="151">
        <v>3</v>
      </c>
      <c r="O95" s="152">
        <v>5</v>
      </c>
      <c r="P95" s="152">
        <v>3</v>
      </c>
      <c r="Q95" s="153" t="s">
        <v>35</v>
      </c>
      <c r="R95" s="153" t="s">
        <v>35</v>
      </c>
      <c r="S95" s="154" t="s">
        <v>34</v>
      </c>
      <c r="T95" s="151">
        <v>4</v>
      </c>
      <c r="U95" s="153" t="s">
        <v>35</v>
      </c>
      <c r="V95" s="152">
        <v>3</v>
      </c>
      <c r="W95" s="152">
        <v>3</v>
      </c>
      <c r="X95" s="155">
        <v>4</v>
      </c>
      <c r="Y95" s="151">
        <v>5</v>
      </c>
      <c r="Z95" s="152">
        <v>5</v>
      </c>
      <c r="AA95" s="152">
        <v>5</v>
      </c>
      <c r="AB95" s="153" t="s">
        <v>35</v>
      </c>
      <c r="AC95" s="152">
        <v>4</v>
      </c>
      <c r="AD95" s="152">
        <v>4</v>
      </c>
      <c r="AE95" s="155">
        <v>4</v>
      </c>
      <c r="AF95" s="151">
        <v>4</v>
      </c>
      <c r="AG95" s="155">
        <v>4</v>
      </c>
      <c r="AH95" s="151">
        <v>4</v>
      </c>
      <c r="AI95" s="152">
        <v>5</v>
      </c>
      <c r="AJ95" s="152">
        <v>4</v>
      </c>
      <c r="AK95" s="153" t="s">
        <v>34</v>
      </c>
      <c r="AL95" s="153" t="s">
        <v>35</v>
      </c>
      <c r="AM95" s="153" t="s">
        <v>35</v>
      </c>
      <c r="AN95" s="152">
        <v>4</v>
      </c>
      <c r="AO95" s="154" t="s">
        <v>35</v>
      </c>
      <c r="AP95" s="79"/>
      <c r="AQ95" s="104"/>
      <c r="AR95" s="79"/>
      <c r="AS95" s="105"/>
      <c r="AT95" s="105"/>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9"/>
      <c r="BY95" s="79"/>
      <c r="BZ95" s="79"/>
      <c r="CA95" s="79"/>
      <c r="CB95" s="79"/>
      <c r="CC95" s="79"/>
      <c r="CD95" s="102"/>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79"/>
      <c r="DJ95" s="79"/>
      <c r="DK95" s="79"/>
      <c r="DL95" s="106"/>
      <c r="DM95" s="79"/>
      <c r="DN95" s="79"/>
      <c r="DO95" s="79"/>
      <c r="DP95" s="79"/>
      <c r="DQ95" s="79"/>
      <c r="DR95" s="79"/>
      <c r="DS95" s="79"/>
      <c r="DT95" s="79"/>
      <c r="DU95" s="79"/>
      <c r="DV95" s="79"/>
      <c r="DW95" s="79"/>
      <c r="DX95" s="79"/>
      <c r="DY95" s="79"/>
      <c r="DZ95" s="79"/>
      <c r="EA95" s="79"/>
      <c r="EB95" s="79"/>
      <c r="EC95" s="79"/>
      <c r="ED95" s="79"/>
      <c r="EE95" s="79"/>
      <c r="EF95" s="79"/>
      <c r="EG95" s="79"/>
      <c r="EH95" s="79"/>
      <c r="EI95" s="79"/>
      <c r="EJ95" s="79"/>
      <c r="EK95" s="79"/>
      <c r="EL95" s="79"/>
      <c r="EM95" s="79"/>
      <c r="EN95" s="79"/>
      <c r="EO95" s="79"/>
      <c r="EP95" s="79"/>
      <c r="EQ95" s="79"/>
      <c r="ER95" s="79"/>
      <c r="ES95" s="79"/>
      <c r="ET95" s="79"/>
      <c r="EU95" s="79"/>
      <c r="EV95" s="78"/>
      <c r="EW95" s="78"/>
      <c r="EX95" s="78"/>
      <c r="EY95" s="78"/>
      <c r="EZ95" s="78"/>
      <c r="FA95" s="78"/>
      <c r="FB95" s="78"/>
      <c r="FC95" s="78"/>
      <c r="FD95" s="78"/>
      <c r="FE95" s="78"/>
      <c r="FF95" s="78"/>
      <c r="FG95" s="78"/>
      <c r="FH95" s="78"/>
    </row>
    <row r="96" spans="2:164" s="1" customFormat="1" ht="30" customHeight="1">
      <c r="B96" s="147">
        <v>105</v>
      </c>
      <c r="C96" s="358">
        <v>44105</v>
      </c>
      <c r="D96" s="360" t="s">
        <v>265</v>
      </c>
      <c r="E96" s="358"/>
      <c r="F96" s="148" t="s">
        <v>142</v>
      </c>
      <c r="G96" s="148" t="s">
        <v>35</v>
      </c>
      <c r="H96" s="158" t="s">
        <v>16</v>
      </c>
      <c r="I96" s="156" t="s">
        <v>109</v>
      </c>
      <c r="J96" s="119" t="s">
        <v>152</v>
      </c>
      <c r="K96" s="149"/>
      <c r="L96" s="150"/>
      <c r="M96" s="149"/>
      <c r="N96" s="151">
        <v>5</v>
      </c>
      <c r="O96" s="152">
        <v>2</v>
      </c>
      <c r="P96" s="152">
        <v>2</v>
      </c>
      <c r="Q96" s="153" t="s">
        <v>35</v>
      </c>
      <c r="R96" s="153" t="s">
        <v>34</v>
      </c>
      <c r="S96" s="154" t="s">
        <v>34</v>
      </c>
      <c r="T96" s="151">
        <v>4</v>
      </c>
      <c r="U96" s="153" t="s">
        <v>34</v>
      </c>
      <c r="V96" s="152">
        <v>3</v>
      </c>
      <c r="W96" s="152">
        <v>4</v>
      </c>
      <c r="X96" s="155"/>
      <c r="Y96" s="151">
        <v>4</v>
      </c>
      <c r="Z96" s="152">
        <v>3</v>
      </c>
      <c r="AA96" s="152">
        <v>2</v>
      </c>
      <c r="AB96" s="153" t="s">
        <v>201</v>
      </c>
      <c r="AC96" s="152">
        <v>4</v>
      </c>
      <c r="AD96" s="152"/>
      <c r="AE96" s="155"/>
      <c r="AF96" s="151">
        <v>3</v>
      </c>
      <c r="AG96" s="155">
        <v>3</v>
      </c>
      <c r="AH96" s="151">
        <v>4</v>
      </c>
      <c r="AI96" s="152">
        <v>3</v>
      </c>
      <c r="AJ96" s="152">
        <v>2</v>
      </c>
      <c r="AK96" s="153" t="s">
        <v>34</v>
      </c>
      <c r="AL96" s="153" t="s">
        <v>34</v>
      </c>
      <c r="AM96" s="153" t="s">
        <v>201</v>
      </c>
      <c r="AN96" s="152">
        <v>3</v>
      </c>
      <c r="AO96" s="154" t="s">
        <v>201</v>
      </c>
      <c r="AP96" s="79"/>
      <c r="AQ96" s="104"/>
      <c r="AR96" s="79"/>
      <c r="AS96" s="105"/>
      <c r="AT96" s="105"/>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c r="BZ96" s="79"/>
      <c r="CA96" s="79"/>
      <c r="CB96" s="79"/>
      <c r="CC96" s="79"/>
      <c r="CD96" s="102"/>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79"/>
      <c r="DJ96" s="79"/>
      <c r="DK96" s="79"/>
      <c r="DL96" s="106"/>
      <c r="DM96" s="79"/>
      <c r="DN96" s="79"/>
      <c r="DO96" s="79"/>
      <c r="DP96" s="79"/>
      <c r="DQ96" s="79"/>
      <c r="DR96" s="79"/>
      <c r="DS96" s="79"/>
      <c r="DT96" s="79"/>
      <c r="DU96" s="79"/>
      <c r="DV96" s="79"/>
      <c r="DW96" s="79"/>
      <c r="DX96" s="79"/>
      <c r="DY96" s="79"/>
      <c r="DZ96" s="79"/>
      <c r="EA96" s="79"/>
      <c r="EB96" s="79"/>
      <c r="EC96" s="79"/>
      <c r="ED96" s="79"/>
      <c r="EE96" s="79"/>
      <c r="EF96" s="79"/>
      <c r="EG96" s="79"/>
      <c r="EH96" s="79"/>
      <c r="EI96" s="79"/>
      <c r="EJ96" s="79"/>
      <c r="EK96" s="79"/>
      <c r="EL96" s="79"/>
      <c r="EM96" s="79"/>
      <c r="EN96" s="79"/>
      <c r="EO96" s="79"/>
      <c r="EP96" s="79"/>
      <c r="EQ96" s="79"/>
      <c r="ER96" s="79"/>
      <c r="ES96" s="79"/>
      <c r="ET96" s="79"/>
      <c r="EU96" s="79"/>
      <c r="EV96" s="78"/>
      <c r="EW96" s="78"/>
      <c r="EX96" s="78"/>
      <c r="EY96" s="78"/>
      <c r="EZ96" s="78"/>
      <c r="FA96" s="78"/>
      <c r="FB96" s="78"/>
      <c r="FC96" s="78"/>
      <c r="FD96" s="78"/>
      <c r="FE96" s="78"/>
      <c r="FF96" s="78"/>
      <c r="FG96" s="78"/>
      <c r="FH96" s="78"/>
    </row>
    <row r="97" spans="2:164" s="1" customFormat="1" ht="30" customHeight="1">
      <c r="B97" s="147">
        <v>106</v>
      </c>
      <c r="C97" s="358">
        <v>44105</v>
      </c>
      <c r="D97" s="360" t="s">
        <v>263</v>
      </c>
      <c r="E97" s="358"/>
      <c r="F97" s="148" t="s">
        <v>142</v>
      </c>
      <c r="G97" s="148" t="s">
        <v>34</v>
      </c>
      <c r="H97" s="158" t="s">
        <v>16</v>
      </c>
      <c r="I97" s="135" t="s">
        <v>109</v>
      </c>
      <c r="J97" s="119" t="s">
        <v>151</v>
      </c>
      <c r="K97" s="149"/>
      <c r="L97" s="150"/>
      <c r="M97" s="149"/>
      <c r="N97" s="151">
        <v>5</v>
      </c>
      <c r="O97" s="152">
        <v>5</v>
      </c>
      <c r="P97" s="152">
        <v>4</v>
      </c>
      <c r="Q97" s="153" t="s">
        <v>35</v>
      </c>
      <c r="R97" s="153" t="s">
        <v>35</v>
      </c>
      <c r="S97" s="154" t="s">
        <v>35</v>
      </c>
      <c r="T97" s="151">
        <v>4</v>
      </c>
      <c r="U97" s="153" t="s">
        <v>35</v>
      </c>
      <c r="V97" s="152">
        <v>5</v>
      </c>
      <c r="W97" s="152">
        <v>5</v>
      </c>
      <c r="X97" s="155">
        <v>5</v>
      </c>
      <c r="Y97" s="151">
        <v>5</v>
      </c>
      <c r="Z97" s="152">
        <v>5</v>
      </c>
      <c r="AA97" s="152">
        <v>5</v>
      </c>
      <c r="AB97" s="153" t="s">
        <v>35</v>
      </c>
      <c r="AC97" s="152">
        <v>5</v>
      </c>
      <c r="AD97" s="152">
        <v>5</v>
      </c>
      <c r="AE97" s="155">
        <v>4</v>
      </c>
      <c r="AF97" s="151">
        <v>5</v>
      </c>
      <c r="AG97" s="155">
        <v>5</v>
      </c>
      <c r="AH97" s="151">
        <v>5</v>
      </c>
      <c r="AI97" s="152">
        <v>5</v>
      </c>
      <c r="AJ97" s="152">
        <v>5</v>
      </c>
      <c r="AK97" s="153" t="s">
        <v>35</v>
      </c>
      <c r="AL97" s="153" t="s">
        <v>35</v>
      </c>
      <c r="AM97" s="153" t="s">
        <v>35</v>
      </c>
      <c r="AN97" s="152">
        <v>5</v>
      </c>
      <c r="AO97" s="154" t="s">
        <v>35</v>
      </c>
      <c r="AP97" s="79"/>
      <c r="AQ97" s="104"/>
      <c r="AR97" s="79"/>
      <c r="AS97" s="105"/>
      <c r="AT97" s="105"/>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79"/>
      <c r="BX97" s="79"/>
      <c r="BY97" s="79"/>
      <c r="BZ97" s="79"/>
      <c r="CA97" s="79"/>
      <c r="CB97" s="79"/>
      <c r="CC97" s="79"/>
      <c r="CD97" s="102"/>
      <c r="CE97" s="79"/>
      <c r="CF97" s="79"/>
      <c r="CG97" s="79"/>
      <c r="CH97" s="79"/>
      <c r="CI97" s="79"/>
      <c r="CJ97" s="79"/>
      <c r="CK97" s="79"/>
      <c r="CL97" s="79"/>
      <c r="CM97" s="79"/>
      <c r="CN97" s="79"/>
      <c r="CO97" s="79"/>
      <c r="CP97" s="79"/>
      <c r="CQ97" s="79"/>
      <c r="CR97" s="79"/>
      <c r="CS97" s="79"/>
      <c r="CT97" s="79"/>
      <c r="CU97" s="79"/>
      <c r="CV97" s="79"/>
      <c r="CW97" s="79"/>
      <c r="CX97" s="79"/>
      <c r="CY97" s="79"/>
      <c r="CZ97" s="79"/>
      <c r="DA97" s="79"/>
      <c r="DB97" s="79"/>
      <c r="DC97" s="79"/>
      <c r="DD97" s="79"/>
      <c r="DE97" s="79"/>
      <c r="DF97" s="79"/>
      <c r="DG97" s="79"/>
      <c r="DH97" s="79"/>
      <c r="DI97" s="79"/>
      <c r="DJ97" s="79"/>
      <c r="DK97" s="79"/>
      <c r="DL97" s="106"/>
      <c r="DM97" s="79"/>
      <c r="DN97" s="79"/>
      <c r="DO97" s="79"/>
      <c r="DP97" s="79"/>
      <c r="DQ97" s="79"/>
      <c r="DR97" s="79"/>
      <c r="DS97" s="79"/>
      <c r="DT97" s="79"/>
      <c r="DU97" s="79"/>
      <c r="DV97" s="79"/>
      <c r="DW97" s="79"/>
      <c r="DX97" s="79"/>
      <c r="DY97" s="79"/>
      <c r="DZ97" s="79"/>
      <c r="EA97" s="79"/>
      <c r="EB97" s="79"/>
      <c r="EC97" s="79"/>
      <c r="ED97" s="79"/>
      <c r="EE97" s="79"/>
      <c r="EF97" s="79"/>
      <c r="EG97" s="79"/>
      <c r="EH97" s="79"/>
      <c r="EI97" s="79"/>
      <c r="EJ97" s="79"/>
      <c r="EK97" s="79"/>
      <c r="EL97" s="79"/>
      <c r="EM97" s="79"/>
      <c r="EN97" s="79"/>
      <c r="EO97" s="79"/>
      <c r="EP97" s="79"/>
      <c r="EQ97" s="79"/>
      <c r="ER97" s="79"/>
      <c r="ES97" s="79"/>
      <c r="ET97" s="79"/>
      <c r="EU97" s="79"/>
      <c r="EV97" s="78"/>
      <c r="EW97" s="78"/>
      <c r="EX97" s="78"/>
      <c r="EY97" s="78"/>
      <c r="EZ97" s="78"/>
      <c r="FA97" s="78"/>
      <c r="FB97" s="78"/>
      <c r="FC97" s="78"/>
      <c r="FD97" s="78"/>
      <c r="FE97" s="78"/>
      <c r="FF97" s="78"/>
      <c r="FG97" s="78"/>
      <c r="FH97" s="78"/>
    </row>
    <row r="98" spans="2:164" s="1" customFormat="1" ht="30" customHeight="1">
      <c r="B98" s="147">
        <v>107</v>
      </c>
      <c r="C98" s="358">
        <v>44105</v>
      </c>
      <c r="D98" s="360" t="s">
        <v>263</v>
      </c>
      <c r="E98" s="358"/>
      <c r="F98" s="148" t="s">
        <v>142</v>
      </c>
      <c r="G98" s="148" t="s">
        <v>35</v>
      </c>
      <c r="H98" s="158" t="s">
        <v>349</v>
      </c>
      <c r="I98" s="135" t="s">
        <v>32</v>
      </c>
      <c r="J98" s="119" t="s">
        <v>152</v>
      </c>
      <c r="K98" s="149"/>
      <c r="L98" s="150"/>
      <c r="M98" s="149"/>
      <c r="N98" s="151">
        <v>3</v>
      </c>
      <c r="O98" s="152">
        <v>3</v>
      </c>
      <c r="P98" s="152">
        <v>3</v>
      </c>
      <c r="Q98" s="153" t="s">
        <v>35</v>
      </c>
      <c r="R98" s="153" t="s">
        <v>34</v>
      </c>
      <c r="S98" s="154" t="s">
        <v>34</v>
      </c>
      <c r="T98" s="151">
        <v>3</v>
      </c>
      <c r="U98" s="153" t="s">
        <v>34</v>
      </c>
      <c r="V98" s="152">
        <v>5</v>
      </c>
      <c r="W98" s="152">
        <v>5</v>
      </c>
      <c r="X98" s="155">
        <v>5</v>
      </c>
      <c r="Y98" s="151">
        <v>4</v>
      </c>
      <c r="Z98" s="152">
        <v>5</v>
      </c>
      <c r="AA98" s="152">
        <v>5</v>
      </c>
      <c r="AB98" s="153" t="s">
        <v>34</v>
      </c>
      <c r="AC98" s="152">
        <v>4</v>
      </c>
      <c r="AD98" s="152">
        <v>5</v>
      </c>
      <c r="AE98" s="155">
        <v>4</v>
      </c>
      <c r="AF98" s="151">
        <v>4</v>
      </c>
      <c r="AG98" s="155">
        <v>5</v>
      </c>
      <c r="AH98" s="151">
        <v>5</v>
      </c>
      <c r="AI98" s="152">
        <v>4</v>
      </c>
      <c r="AJ98" s="152">
        <v>1</v>
      </c>
      <c r="AK98" s="153" t="s">
        <v>35</v>
      </c>
      <c r="AL98" s="153" t="s">
        <v>35</v>
      </c>
      <c r="AM98" s="153" t="s">
        <v>35</v>
      </c>
      <c r="AN98" s="152">
        <v>3</v>
      </c>
      <c r="AO98" s="154" t="s">
        <v>34</v>
      </c>
      <c r="AP98" s="79"/>
      <c r="AQ98" s="104"/>
      <c r="AR98" s="79"/>
      <c r="AS98" s="105"/>
      <c r="AT98" s="105"/>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102"/>
      <c r="CE98" s="79"/>
      <c r="CF98" s="79"/>
      <c r="CG98" s="79"/>
      <c r="CH98" s="79"/>
      <c r="CI98" s="79"/>
      <c r="CJ98" s="79"/>
      <c r="CK98" s="79"/>
      <c r="CL98" s="79"/>
      <c r="CM98" s="79"/>
      <c r="CN98" s="79"/>
      <c r="CO98" s="79"/>
      <c r="CP98" s="79"/>
      <c r="CQ98" s="79"/>
      <c r="CR98" s="79"/>
      <c r="CS98" s="79"/>
      <c r="CT98" s="79"/>
      <c r="CU98" s="79"/>
      <c r="CV98" s="79"/>
      <c r="CW98" s="79"/>
      <c r="CX98" s="79"/>
      <c r="CY98" s="79"/>
      <c r="CZ98" s="79"/>
      <c r="DA98" s="79"/>
      <c r="DB98" s="79"/>
      <c r="DC98" s="79"/>
      <c r="DD98" s="79"/>
      <c r="DE98" s="79"/>
      <c r="DF98" s="79"/>
      <c r="DG98" s="79"/>
      <c r="DH98" s="79"/>
      <c r="DI98" s="79"/>
      <c r="DJ98" s="79"/>
      <c r="DK98" s="79"/>
      <c r="DL98" s="106"/>
      <c r="DM98" s="79"/>
      <c r="DN98" s="79"/>
      <c r="DO98" s="79"/>
      <c r="DP98" s="79"/>
      <c r="DQ98" s="79"/>
      <c r="DR98" s="79"/>
      <c r="DS98" s="79"/>
      <c r="DT98" s="79"/>
      <c r="DU98" s="79"/>
      <c r="DV98" s="79"/>
      <c r="DW98" s="79"/>
      <c r="DX98" s="79"/>
      <c r="DY98" s="79"/>
      <c r="DZ98" s="79"/>
      <c r="EA98" s="79"/>
      <c r="EB98" s="79"/>
      <c r="EC98" s="79"/>
      <c r="ED98" s="79"/>
      <c r="EE98" s="79"/>
      <c r="EF98" s="79"/>
      <c r="EG98" s="79"/>
      <c r="EH98" s="79"/>
      <c r="EI98" s="79"/>
      <c r="EJ98" s="79"/>
      <c r="EK98" s="79"/>
      <c r="EL98" s="79"/>
      <c r="EM98" s="79"/>
      <c r="EN98" s="79"/>
      <c r="EO98" s="79"/>
      <c r="EP98" s="79"/>
      <c r="EQ98" s="79"/>
      <c r="ER98" s="79"/>
      <c r="ES98" s="79"/>
      <c r="ET98" s="79"/>
      <c r="EU98" s="79"/>
      <c r="EV98" s="78"/>
      <c r="EW98" s="78"/>
      <c r="EX98" s="78"/>
      <c r="EY98" s="78"/>
      <c r="EZ98" s="78"/>
      <c r="FA98" s="78"/>
      <c r="FB98" s="78"/>
      <c r="FC98" s="78"/>
      <c r="FD98" s="78"/>
      <c r="FE98" s="78"/>
      <c r="FF98" s="78"/>
      <c r="FG98" s="78"/>
      <c r="FH98" s="78"/>
    </row>
    <row r="99" spans="2:164" s="1" customFormat="1" ht="30" customHeight="1">
      <c r="B99" s="147">
        <v>108</v>
      </c>
      <c r="C99" s="358">
        <v>44105</v>
      </c>
      <c r="D99" s="360" t="s">
        <v>263</v>
      </c>
      <c r="E99" s="358"/>
      <c r="F99" s="148" t="s">
        <v>269</v>
      </c>
      <c r="G99" s="148" t="s">
        <v>34</v>
      </c>
      <c r="H99" s="158" t="s">
        <v>356</v>
      </c>
      <c r="I99" s="135" t="s">
        <v>150</v>
      </c>
      <c r="J99" s="119"/>
      <c r="K99" s="149"/>
      <c r="L99" s="150"/>
      <c r="M99" s="149"/>
      <c r="N99" s="151">
        <v>5</v>
      </c>
      <c r="O99" s="152">
        <v>5</v>
      </c>
      <c r="P99" s="152">
        <v>4</v>
      </c>
      <c r="Q99" s="153" t="s">
        <v>34</v>
      </c>
      <c r="R99" s="153" t="s">
        <v>201</v>
      </c>
      <c r="S99" s="154" t="s">
        <v>201</v>
      </c>
      <c r="T99" s="151">
        <v>5</v>
      </c>
      <c r="U99" s="153" t="s">
        <v>201</v>
      </c>
      <c r="V99" s="152">
        <v>5</v>
      </c>
      <c r="W99" s="152">
        <v>5</v>
      </c>
      <c r="X99" s="155">
        <v>5</v>
      </c>
      <c r="Y99" s="151">
        <v>5</v>
      </c>
      <c r="Z99" s="152">
        <v>5</v>
      </c>
      <c r="AA99" s="152">
        <v>5</v>
      </c>
      <c r="AB99" s="153" t="s">
        <v>35</v>
      </c>
      <c r="AC99" s="152">
        <v>5</v>
      </c>
      <c r="AD99" s="152">
        <v>5</v>
      </c>
      <c r="AE99" s="155">
        <v>5</v>
      </c>
      <c r="AF99" s="151">
        <v>5</v>
      </c>
      <c r="AG99" s="155"/>
      <c r="AH99" s="151">
        <v>5</v>
      </c>
      <c r="AI99" s="152">
        <v>5</v>
      </c>
      <c r="AJ99" s="152">
        <v>5</v>
      </c>
      <c r="AK99" s="153" t="s">
        <v>35</v>
      </c>
      <c r="AL99" s="153" t="s">
        <v>35</v>
      </c>
      <c r="AM99" s="153" t="s">
        <v>201</v>
      </c>
      <c r="AN99" s="152">
        <v>5</v>
      </c>
      <c r="AO99" s="154" t="s">
        <v>35</v>
      </c>
      <c r="AP99" s="79"/>
      <c r="AQ99" s="104"/>
      <c r="AR99" s="79"/>
      <c r="AS99" s="105"/>
      <c r="AT99" s="105"/>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9"/>
      <c r="BY99" s="79"/>
      <c r="BZ99" s="79"/>
      <c r="CA99" s="79"/>
      <c r="CB99" s="79"/>
      <c r="CC99" s="79"/>
      <c r="CD99" s="102"/>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79"/>
      <c r="DJ99" s="79"/>
      <c r="DK99" s="79"/>
      <c r="DL99" s="106"/>
      <c r="DM99" s="79"/>
      <c r="DN99" s="79"/>
      <c r="DO99" s="79"/>
      <c r="DP99" s="79"/>
      <c r="DQ99" s="79"/>
      <c r="DR99" s="79"/>
      <c r="DS99" s="79"/>
      <c r="DT99" s="79"/>
      <c r="DU99" s="79"/>
      <c r="DV99" s="79"/>
      <c r="DW99" s="79"/>
      <c r="DX99" s="79"/>
      <c r="DY99" s="79"/>
      <c r="DZ99" s="79"/>
      <c r="EA99" s="79"/>
      <c r="EB99" s="79"/>
      <c r="EC99" s="79"/>
      <c r="ED99" s="79"/>
      <c r="EE99" s="79"/>
      <c r="EF99" s="79"/>
      <c r="EG99" s="79"/>
      <c r="EH99" s="79"/>
      <c r="EI99" s="79"/>
      <c r="EJ99" s="79"/>
      <c r="EK99" s="79"/>
      <c r="EL99" s="79"/>
      <c r="EM99" s="79"/>
      <c r="EN99" s="79"/>
      <c r="EO99" s="79"/>
      <c r="EP99" s="79"/>
      <c r="EQ99" s="79"/>
      <c r="ER99" s="79"/>
      <c r="ES99" s="79"/>
      <c r="ET99" s="79"/>
      <c r="EU99" s="79"/>
      <c r="EV99" s="78"/>
      <c r="EW99" s="78"/>
      <c r="EX99" s="78"/>
      <c r="EY99" s="78"/>
      <c r="EZ99" s="78"/>
      <c r="FA99" s="78"/>
      <c r="FB99" s="78"/>
      <c r="FC99" s="78"/>
      <c r="FD99" s="78"/>
      <c r="FE99" s="78"/>
      <c r="FF99" s="78"/>
      <c r="FG99" s="78"/>
      <c r="FH99" s="78"/>
    </row>
    <row r="100" spans="2:164" s="1" customFormat="1" ht="30" customHeight="1">
      <c r="B100" s="147">
        <v>109</v>
      </c>
      <c r="C100" s="358">
        <v>44105</v>
      </c>
      <c r="D100" s="360" t="s">
        <v>263</v>
      </c>
      <c r="E100" s="358"/>
      <c r="F100" s="148" t="s">
        <v>142</v>
      </c>
      <c r="G100" s="148" t="s">
        <v>34</v>
      </c>
      <c r="H100" s="158" t="s">
        <v>16</v>
      </c>
      <c r="I100" s="135" t="s">
        <v>109</v>
      </c>
      <c r="J100" s="119" t="s">
        <v>151</v>
      </c>
      <c r="K100" s="149"/>
      <c r="L100" s="150"/>
      <c r="M100" s="149"/>
      <c r="N100" s="151">
        <v>4</v>
      </c>
      <c r="O100" s="152">
        <v>5</v>
      </c>
      <c r="P100" s="152">
        <v>4</v>
      </c>
      <c r="Q100" s="153" t="s">
        <v>35</v>
      </c>
      <c r="R100" s="153" t="s">
        <v>35</v>
      </c>
      <c r="S100" s="154" t="s">
        <v>35</v>
      </c>
      <c r="T100" s="151"/>
      <c r="U100" s="153" t="s">
        <v>35</v>
      </c>
      <c r="V100" s="152">
        <v>4</v>
      </c>
      <c r="W100" s="152">
        <v>5</v>
      </c>
      <c r="X100" s="155">
        <v>5</v>
      </c>
      <c r="Y100" s="151">
        <v>5</v>
      </c>
      <c r="Z100" s="152">
        <v>5</v>
      </c>
      <c r="AA100" s="152">
        <v>5</v>
      </c>
      <c r="AB100" s="153" t="s">
        <v>35</v>
      </c>
      <c r="AC100" s="152">
        <v>5</v>
      </c>
      <c r="AD100" s="152">
        <v>5</v>
      </c>
      <c r="AE100" s="155">
        <v>5</v>
      </c>
      <c r="AF100" s="151">
        <v>5</v>
      </c>
      <c r="AG100" s="155">
        <v>5</v>
      </c>
      <c r="AH100" s="151">
        <v>5</v>
      </c>
      <c r="AI100" s="152">
        <v>5</v>
      </c>
      <c r="AJ100" s="152">
        <v>4</v>
      </c>
      <c r="AK100" s="153" t="s">
        <v>35</v>
      </c>
      <c r="AL100" s="153" t="s">
        <v>35</v>
      </c>
      <c r="AM100" s="153" t="s">
        <v>35</v>
      </c>
      <c r="AN100" s="152">
        <v>5</v>
      </c>
      <c r="AO100" s="154" t="s">
        <v>35</v>
      </c>
      <c r="AP100" s="79"/>
      <c r="AQ100" s="104"/>
      <c r="AR100" s="79"/>
      <c r="AS100" s="105"/>
      <c r="AT100" s="105"/>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102"/>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106"/>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c r="EO100" s="79"/>
      <c r="EP100" s="79"/>
      <c r="EQ100" s="79"/>
      <c r="ER100" s="79"/>
      <c r="ES100" s="79"/>
      <c r="ET100" s="79"/>
      <c r="EU100" s="79"/>
      <c r="EV100" s="78"/>
      <c r="EW100" s="78"/>
      <c r="EX100" s="78"/>
      <c r="EY100" s="78"/>
      <c r="EZ100" s="78"/>
      <c r="FA100" s="78"/>
      <c r="FB100" s="78"/>
      <c r="FC100" s="78"/>
      <c r="FD100" s="78"/>
      <c r="FE100" s="78"/>
      <c r="FF100" s="78"/>
      <c r="FG100" s="78"/>
      <c r="FH100" s="78"/>
    </row>
    <row r="101" spans="2:164" s="1" customFormat="1" ht="30" customHeight="1">
      <c r="B101" s="147">
        <v>110</v>
      </c>
      <c r="C101" s="358">
        <v>44105</v>
      </c>
      <c r="D101" s="360" t="s">
        <v>263</v>
      </c>
      <c r="E101" s="358"/>
      <c r="F101" s="148" t="s">
        <v>142</v>
      </c>
      <c r="G101" s="148" t="s">
        <v>34</v>
      </c>
      <c r="H101" s="158" t="s">
        <v>16</v>
      </c>
      <c r="I101" s="135" t="s">
        <v>109</v>
      </c>
      <c r="J101" s="119" t="s">
        <v>151</v>
      </c>
      <c r="K101" s="149"/>
      <c r="L101" s="150"/>
      <c r="M101" s="149"/>
      <c r="N101" s="151">
        <v>5</v>
      </c>
      <c r="O101" s="152"/>
      <c r="P101" s="152"/>
      <c r="Q101" s="153" t="s">
        <v>34</v>
      </c>
      <c r="R101" s="153" t="s">
        <v>34</v>
      </c>
      <c r="S101" s="154" t="s">
        <v>34</v>
      </c>
      <c r="T101" s="151">
        <v>5</v>
      </c>
      <c r="U101" s="153" t="s">
        <v>35</v>
      </c>
      <c r="V101" s="152">
        <v>5</v>
      </c>
      <c r="W101" s="152"/>
      <c r="X101" s="155">
        <v>5</v>
      </c>
      <c r="Y101" s="151">
        <v>5</v>
      </c>
      <c r="Z101" s="152">
        <v>5</v>
      </c>
      <c r="AA101" s="152">
        <v>5</v>
      </c>
      <c r="AB101" s="153" t="s">
        <v>35</v>
      </c>
      <c r="AC101" s="152">
        <v>5</v>
      </c>
      <c r="AD101" s="152">
        <v>5</v>
      </c>
      <c r="AE101" s="155"/>
      <c r="AF101" s="151">
        <v>5</v>
      </c>
      <c r="AG101" s="155">
        <v>5</v>
      </c>
      <c r="AH101" s="151">
        <v>5</v>
      </c>
      <c r="AI101" s="152">
        <v>5</v>
      </c>
      <c r="AJ101" s="152">
        <v>5</v>
      </c>
      <c r="AK101" s="153" t="s">
        <v>35</v>
      </c>
      <c r="AL101" s="153" t="s">
        <v>34</v>
      </c>
      <c r="AM101" s="153" t="s">
        <v>34</v>
      </c>
      <c r="AN101" s="152">
        <v>5</v>
      </c>
      <c r="AO101" s="154" t="s">
        <v>35</v>
      </c>
      <c r="AP101" s="79"/>
      <c r="AQ101" s="104"/>
      <c r="AR101" s="79"/>
      <c r="AS101" s="105"/>
      <c r="AT101" s="105"/>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c r="CA101" s="79"/>
      <c r="CB101" s="79"/>
      <c r="CC101" s="79"/>
      <c r="CD101" s="102"/>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79"/>
      <c r="DJ101" s="79"/>
      <c r="DK101" s="79"/>
      <c r="DL101" s="106"/>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c r="EO101" s="79"/>
      <c r="EP101" s="79"/>
      <c r="EQ101" s="79"/>
      <c r="ER101" s="79"/>
      <c r="ES101" s="79"/>
      <c r="ET101" s="79"/>
      <c r="EU101" s="79"/>
      <c r="EV101" s="78"/>
      <c r="EW101" s="78"/>
      <c r="EX101" s="78"/>
      <c r="EY101" s="78"/>
      <c r="EZ101" s="78"/>
      <c r="FA101" s="78"/>
      <c r="FB101" s="78"/>
      <c r="FC101" s="78"/>
      <c r="FD101" s="78"/>
      <c r="FE101" s="78"/>
      <c r="FF101" s="78"/>
      <c r="FG101" s="78"/>
      <c r="FH101" s="78"/>
    </row>
    <row r="102" spans="2:164" s="1" customFormat="1" ht="30" customHeight="1">
      <c r="B102" s="147">
        <v>111</v>
      </c>
      <c r="C102" s="358">
        <v>44105</v>
      </c>
      <c r="D102" s="360" t="s">
        <v>263</v>
      </c>
      <c r="E102" s="358"/>
      <c r="F102" s="148" t="s">
        <v>142</v>
      </c>
      <c r="G102" s="148" t="s">
        <v>34</v>
      </c>
      <c r="H102" s="158" t="s">
        <v>16</v>
      </c>
      <c r="I102" s="156" t="s">
        <v>109</v>
      </c>
      <c r="J102" s="119" t="s">
        <v>151</v>
      </c>
      <c r="K102" s="149"/>
      <c r="L102" s="150"/>
      <c r="M102" s="149"/>
      <c r="N102" s="151">
        <v>1</v>
      </c>
      <c r="O102" s="152">
        <v>1</v>
      </c>
      <c r="P102" s="152">
        <v>1</v>
      </c>
      <c r="Q102" s="153" t="s">
        <v>34</v>
      </c>
      <c r="R102" s="153" t="s">
        <v>34</v>
      </c>
      <c r="S102" s="154" t="s">
        <v>34</v>
      </c>
      <c r="T102" s="151">
        <v>1</v>
      </c>
      <c r="U102" s="153" t="s">
        <v>35</v>
      </c>
      <c r="V102" s="152">
        <v>1</v>
      </c>
      <c r="W102" s="152"/>
      <c r="X102" s="155">
        <v>3</v>
      </c>
      <c r="Y102" s="151">
        <v>1</v>
      </c>
      <c r="Z102" s="152">
        <v>5</v>
      </c>
      <c r="AA102" s="152">
        <v>5</v>
      </c>
      <c r="AB102" s="153" t="s">
        <v>34</v>
      </c>
      <c r="AC102" s="152">
        <v>5</v>
      </c>
      <c r="AD102" s="152">
        <v>3</v>
      </c>
      <c r="AE102" s="155">
        <v>3</v>
      </c>
      <c r="AF102" s="151">
        <v>1</v>
      </c>
      <c r="AG102" s="155">
        <v>3</v>
      </c>
      <c r="AH102" s="151">
        <v>5</v>
      </c>
      <c r="AI102" s="152">
        <v>1</v>
      </c>
      <c r="AJ102" s="152">
        <v>1</v>
      </c>
      <c r="AK102" s="153" t="s">
        <v>35</v>
      </c>
      <c r="AL102" s="153" t="s">
        <v>34</v>
      </c>
      <c r="AM102" s="153" t="s">
        <v>35</v>
      </c>
      <c r="AN102" s="152">
        <v>1</v>
      </c>
      <c r="AO102" s="154" t="s">
        <v>34</v>
      </c>
      <c r="AP102" s="79"/>
      <c r="AQ102" s="104"/>
      <c r="AR102" s="79"/>
      <c r="AS102" s="105"/>
      <c r="AT102" s="105"/>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9"/>
      <c r="BY102" s="79"/>
      <c r="BZ102" s="79"/>
      <c r="CA102" s="79"/>
      <c r="CB102" s="79"/>
      <c r="CC102" s="79"/>
      <c r="CD102" s="102"/>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106"/>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c r="EO102" s="79"/>
      <c r="EP102" s="79"/>
      <c r="EQ102" s="79"/>
      <c r="ER102" s="79"/>
      <c r="ES102" s="79"/>
      <c r="ET102" s="79"/>
      <c r="EU102" s="79"/>
      <c r="EV102" s="78"/>
      <c r="EW102" s="78"/>
      <c r="EX102" s="78"/>
      <c r="EY102" s="78"/>
      <c r="EZ102" s="78"/>
      <c r="FA102" s="78"/>
      <c r="FB102" s="78"/>
      <c r="FC102" s="78"/>
      <c r="FD102" s="78"/>
      <c r="FE102" s="78"/>
      <c r="FF102" s="78"/>
      <c r="FG102" s="78"/>
      <c r="FH102" s="78"/>
    </row>
    <row r="103" spans="2:164" s="1" customFormat="1" ht="30" customHeight="1">
      <c r="B103" s="147">
        <v>112</v>
      </c>
      <c r="C103" s="358">
        <v>44105</v>
      </c>
      <c r="D103" s="360" t="s">
        <v>263</v>
      </c>
      <c r="E103" s="358"/>
      <c r="F103" s="148" t="s">
        <v>143</v>
      </c>
      <c r="G103" s="148" t="s">
        <v>34</v>
      </c>
      <c r="H103" s="158" t="s">
        <v>357</v>
      </c>
      <c r="I103" s="135" t="s">
        <v>32</v>
      </c>
      <c r="J103" s="119" t="s">
        <v>152</v>
      </c>
      <c r="K103" s="149"/>
      <c r="L103" s="150"/>
      <c r="M103" s="149"/>
      <c r="N103" s="151">
        <v>4</v>
      </c>
      <c r="O103" s="152">
        <v>4</v>
      </c>
      <c r="P103" s="152">
        <v>3</v>
      </c>
      <c r="Q103" s="153" t="s">
        <v>34</v>
      </c>
      <c r="R103" s="153" t="s">
        <v>34</v>
      </c>
      <c r="S103" s="154" t="s">
        <v>34</v>
      </c>
      <c r="T103" s="151">
        <v>3</v>
      </c>
      <c r="U103" s="153" t="s">
        <v>34</v>
      </c>
      <c r="V103" s="152">
        <v>4</v>
      </c>
      <c r="W103" s="152">
        <v>4</v>
      </c>
      <c r="X103" s="155">
        <v>4</v>
      </c>
      <c r="Y103" s="151">
        <v>4</v>
      </c>
      <c r="Z103" s="152">
        <v>4</v>
      </c>
      <c r="AA103" s="152">
        <v>4</v>
      </c>
      <c r="AB103" s="153" t="s">
        <v>35</v>
      </c>
      <c r="AC103" s="152">
        <v>5</v>
      </c>
      <c r="AD103" s="152">
        <v>4</v>
      </c>
      <c r="AE103" s="155">
        <v>4</v>
      </c>
      <c r="AF103" s="151">
        <v>4</v>
      </c>
      <c r="AG103" s="155">
        <v>4</v>
      </c>
      <c r="AH103" s="151">
        <v>4</v>
      </c>
      <c r="AI103" s="152">
        <v>3</v>
      </c>
      <c r="AJ103" s="152">
        <v>3</v>
      </c>
      <c r="AK103" s="153" t="s">
        <v>35</v>
      </c>
      <c r="AL103" s="153" t="s">
        <v>201</v>
      </c>
      <c r="AM103" s="153" t="s">
        <v>34</v>
      </c>
      <c r="AN103" s="152">
        <v>4</v>
      </c>
      <c r="AO103" s="154" t="s">
        <v>35</v>
      </c>
      <c r="AP103" s="79"/>
      <c r="AQ103" s="104"/>
      <c r="AR103" s="79"/>
      <c r="AS103" s="105"/>
      <c r="AT103" s="105"/>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79"/>
      <c r="BU103" s="79"/>
      <c r="BV103" s="79"/>
      <c r="BW103" s="79"/>
      <c r="BX103" s="79"/>
      <c r="BY103" s="79"/>
      <c r="BZ103" s="79"/>
      <c r="CA103" s="79"/>
      <c r="CB103" s="79"/>
      <c r="CC103" s="79"/>
      <c r="CD103" s="102"/>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106"/>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c r="EO103" s="79"/>
      <c r="EP103" s="79"/>
      <c r="EQ103" s="79"/>
      <c r="ER103" s="79"/>
      <c r="ES103" s="79"/>
      <c r="ET103" s="79"/>
      <c r="EU103" s="79"/>
      <c r="EV103" s="78"/>
      <c r="EW103" s="78"/>
      <c r="EX103" s="78"/>
      <c r="EY103" s="78"/>
      <c r="EZ103" s="78"/>
      <c r="FA103" s="78"/>
      <c r="FB103" s="78"/>
      <c r="FC103" s="78"/>
      <c r="FD103" s="78"/>
      <c r="FE103" s="78"/>
      <c r="FF103" s="78"/>
      <c r="FG103" s="78"/>
      <c r="FH103" s="78"/>
    </row>
    <row r="104" spans="2:164" s="1" customFormat="1" ht="30" customHeight="1">
      <c r="B104" s="147">
        <v>113</v>
      </c>
      <c r="C104" s="358">
        <v>44105</v>
      </c>
      <c r="D104" s="360" t="s">
        <v>263</v>
      </c>
      <c r="E104" s="358"/>
      <c r="F104" s="148" t="s">
        <v>358</v>
      </c>
      <c r="G104" s="148" t="s">
        <v>34</v>
      </c>
      <c r="H104" s="158" t="s">
        <v>359</v>
      </c>
      <c r="I104" s="135" t="s">
        <v>150</v>
      </c>
      <c r="J104" s="119" t="s">
        <v>152</v>
      </c>
      <c r="K104" s="149"/>
      <c r="L104" s="150"/>
      <c r="M104" s="149"/>
      <c r="N104" s="151">
        <v>5</v>
      </c>
      <c r="O104" s="152">
        <v>4</v>
      </c>
      <c r="P104" s="152">
        <v>4</v>
      </c>
      <c r="Q104" s="153" t="s">
        <v>34</v>
      </c>
      <c r="R104" s="153" t="s">
        <v>34</v>
      </c>
      <c r="S104" s="154" t="s">
        <v>34</v>
      </c>
      <c r="T104" s="151">
        <v>5</v>
      </c>
      <c r="U104" s="153" t="s">
        <v>34</v>
      </c>
      <c r="V104" s="152">
        <v>5</v>
      </c>
      <c r="W104" s="152">
        <v>5</v>
      </c>
      <c r="X104" s="155">
        <v>5</v>
      </c>
      <c r="Y104" s="151"/>
      <c r="Z104" s="152"/>
      <c r="AA104" s="152"/>
      <c r="AB104" s="153" t="s">
        <v>201</v>
      </c>
      <c r="AC104" s="152"/>
      <c r="AD104" s="152"/>
      <c r="AE104" s="155"/>
      <c r="AF104" s="151">
        <v>5</v>
      </c>
      <c r="AG104" s="155">
        <v>5</v>
      </c>
      <c r="AH104" s="151"/>
      <c r="AI104" s="152"/>
      <c r="AJ104" s="152"/>
      <c r="AK104" s="153" t="s">
        <v>35</v>
      </c>
      <c r="AL104" s="153" t="s">
        <v>35</v>
      </c>
      <c r="AM104" s="153" t="s">
        <v>35</v>
      </c>
      <c r="AN104" s="152">
        <v>5</v>
      </c>
      <c r="AO104" s="154" t="s">
        <v>35</v>
      </c>
      <c r="AP104" s="79"/>
      <c r="AQ104" s="104"/>
      <c r="AR104" s="79"/>
      <c r="AS104" s="105"/>
      <c r="AT104" s="105"/>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79"/>
      <c r="BU104" s="79"/>
      <c r="BV104" s="79"/>
      <c r="BW104" s="79"/>
      <c r="BX104" s="79"/>
      <c r="BY104" s="79"/>
      <c r="BZ104" s="79"/>
      <c r="CA104" s="79"/>
      <c r="CB104" s="79"/>
      <c r="CC104" s="79"/>
      <c r="CD104" s="102"/>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79"/>
      <c r="DJ104" s="79"/>
      <c r="DK104" s="79"/>
      <c r="DL104" s="106"/>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c r="EO104" s="79"/>
      <c r="EP104" s="79"/>
      <c r="EQ104" s="79"/>
      <c r="ER104" s="79"/>
      <c r="ES104" s="79"/>
      <c r="ET104" s="79"/>
      <c r="EU104" s="79"/>
      <c r="EV104" s="78"/>
      <c r="EW104" s="78"/>
      <c r="EX104" s="78"/>
      <c r="EY104" s="78"/>
      <c r="EZ104" s="78"/>
      <c r="FA104" s="78"/>
      <c r="FB104" s="78"/>
      <c r="FC104" s="78"/>
      <c r="FD104" s="78"/>
      <c r="FE104" s="78"/>
      <c r="FF104" s="78"/>
      <c r="FG104" s="78"/>
      <c r="FH104" s="78"/>
    </row>
    <row r="105" spans="2:164" s="1" customFormat="1" ht="30" customHeight="1">
      <c r="B105" s="147">
        <v>114</v>
      </c>
      <c r="C105" s="358">
        <v>44105</v>
      </c>
      <c r="D105" s="360" t="s">
        <v>263</v>
      </c>
      <c r="E105" s="358"/>
      <c r="F105" s="148" t="s">
        <v>142</v>
      </c>
      <c r="G105" s="148" t="s">
        <v>34</v>
      </c>
      <c r="H105" s="158" t="s">
        <v>202</v>
      </c>
      <c r="I105" s="135" t="s">
        <v>147</v>
      </c>
      <c r="J105" s="119" t="s">
        <v>152</v>
      </c>
      <c r="K105" s="149"/>
      <c r="L105" s="150"/>
      <c r="M105" s="149"/>
      <c r="N105" s="151"/>
      <c r="O105" s="152"/>
      <c r="P105" s="152">
        <v>4</v>
      </c>
      <c r="Q105" s="153" t="s">
        <v>35</v>
      </c>
      <c r="R105" s="153" t="s">
        <v>35</v>
      </c>
      <c r="S105" s="154" t="s">
        <v>34</v>
      </c>
      <c r="T105" s="151">
        <v>3</v>
      </c>
      <c r="U105" s="153" t="s">
        <v>34</v>
      </c>
      <c r="V105" s="152"/>
      <c r="W105" s="152">
        <v>4</v>
      </c>
      <c r="X105" s="155">
        <v>4</v>
      </c>
      <c r="Y105" s="151">
        <v>5</v>
      </c>
      <c r="Z105" s="152">
        <v>5</v>
      </c>
      <c r="AA105" s="152">
        <v>5</v>
      </c>
      <c r="AB105" s="153" t="s">
        <v>35</v>
      </c>
      <c r="AC105" s="152">
        <v>4</v>
      </c>
      <c r="AD105" s="152">
        <v>5</v>
      </c>
      <c r="AE105" s="155">
        <v>3</v>
      </c>
      <c r="AF105" s="151">
        <v>2</v>
      </c>
      <c r="AG105" s="155">
        <v>4</v>
      </c>
      <c r="AH105" s="151">
        <v>5</v>
      </c>
      <c r="AI105" s="152">
        <v>5</v>
      </c>
      <c r="AJ105" s="152">
        <v>4</v>
      </c>
      <c r="AK105" s="153" t="s">
        <v>35</v>
      </c>
      <c r="AL105" s="153" t="s">
        <v>35</v>
      </c>
      <c r="AM105" s="153" t="s">
        <v>35</v>
      </c>
      <c r="AN105" s="152">
        <v>5</v>
      </c>
      <c r="AO105" s="154" t="s">
        <v>35</v>
      </c>
      <c r="AP105" s="79"/>
      <c r="AQ105" s="104"/>
      <c r="AR105" s="79"/>
      <c r="AS105" s="105"/>
      <c r="AT105" s="105"/>
      <c r="AU105" s="79"/>
      <c r="AV105" s="79"/>
      <c r="AW105" s="79"/>
      <c r="AX105" s="79"/>
      <c r="AY105" s="79"/>
      <c r="AZ105" s="79"/>
      <c r="BA105" s="79"/>
      <c r="BB105" s="79"/>
      <c r="BC105" s="79"/>
      <c r="BD105" s="79"/>
      <c r="BE105" s="79"/>
      <c r="BF105" s="79"/>
      <c r="BG105" s="79"/>
      <c r="BH105" s="79"/>
      <c r="BI105" s="79"/>
      <c r="BJ105" s="79"/>
      <c r="BK105" s="79"/>
      <c r="BL105" s="79"/>
      <c r="BM105" s="79"/>
      <c r="BN105" s="79"/>
      <c r="BO105" s="79"/>
      <c r="BP105" s="79"/>
      <c r="BQ105" s="79"/>
      <c r="BR105" s="79"/>
      <c r="BS105" s="79"/>
      <c r="BT105" s="79"/>
      <c r="BU105" s="79"/>
      <c r="BV105" s="79"/>
      <c r="BW105" s="79"/>
      <c r="BX105" s="79"/>
      <c r="BY105" s="79"/>
      <c r="BZ105" s="79"/>
      <c r="CA105" s="79"/>
      <c r="CB105" s="79"/>
      <c r="CC105" s="79"/>
      <c r="CD105" s="102"/>
      <c r="CE105" s="79"/>
      <c r="CF105" s="79"/>
      <c r="CG105" s="79"/>
      <c r="CH105" s="79"/>
      <c r="CI105" s="79"/>
      <c r="CJ105" s="79"/>
      <c r="CK105" s="79"/>
      <c r="CL105" s="79"/>
      <c r="CM105" s="79"/>
      <c r="CN105" s="79"/>
      <c r="CO105" s="79"/>
      <c r="CP105" s="79"/>
      <c r="CQ105" s="79"/>
      <c r="CR105" s="79"/>
      <c r="CS105" s="79"/>
      <c r="CT105" s="79"/>
      <c r="CU105" s="79"/>
      <c r="CV105" s="79"/>
      <c r="CW105" s="79"/>
      <c r="CX105" s="79"/>
      <c r="CY105" s="79"/>
      <c r="CZ105" s="79"/>
      <c r="DA105" s="79"/>
      <c r="DB105" s="79"/>
      <c r="DC105" s="79"/>
      <c r="DD105" s="79"/>
      <c r="DE105" s="79"/>
      <c r="DF105" s="79"/>
      <c r="DG105" s="79"/>
      <c r="DH105" s="79"/>
      <c r="DI105" s="79"/>
      <c r="DJ105" s="79"/>
      <c r="DK105" s="79"/>
      <c r="DL105" s="106"/>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c r="EO105" s="79"/>
      <c r="EP105" s="79"/>
      <c r="EQ105" s="79"/>
      <c r="ER105" s="79"/>
      <c r="ES105" s="79"/>
      <c r="ET105" s="79"/>
      <c r="EU105" s="79"/>
      <c r="EV105" s="78"/>
      <c r="EW105" s="78"/>
      <c r="EX105" s="78"/>
      <c r="EY105" s="78"/>
      <c r="EZ105" s="78"/>
      <c r="FA105" s="78"/>
      <c r="FB105" s="78"/>
      <c r="FC105" s="78"/>
      <c r="FD105" s="78"/>
      <c r="FE105" s="78"/>
      <c r="FF105" s="78"/>
      <c r="FG105" s="78"/>
      <c r="FH105" s="78"/>
    </row>
    <row r="106" spans="2:164" s="1" customFormat="1" ht="30" customHeight="1">
      <c r="B106" s="147">
        <v>115</v>
      </c>
      <c r="C106" s="358">
        <v>44118</v>
      </c>
      <c r="D106" s="360" t="s">
        <v>263</v>
      </c>
      <c r="E106" s="358"/>
      <c r="F106" s="148" t="s">
        <v>142</v>
      </c>
      <c r="G106" s="148" t="s">
        <v>34</v>
      </c>
      <c r="H106" s="158" t="s">
        <v>16</v>
      </c>
      <c r="I106" s="135" t="s">
        <v>109</v>
      </c>
      <c r="J106" s="119" t="s">
        <v>151</v>
      </c>
      <c r="K106" s="149"/>
      <c r="L106" s="150"/>
      <c r="M106" s="149"/>
      <c r="N106" s="151">
        <v>3</v>
      </c>
      <c r="O106" s="152">
        <v>1</v>
      </c>
      <c r="P106" s="152">
        <v>1</v>
      </c>
      <c r="Q106" s="153" t="s">
        <v>34</v>
      </c>
      <c r="R106" s="153" t="s">
        <v>34</v>
      </c>
      <c r="S106" s="154" t="s">
        <v>34</v>
      </c>
      <c r="T106" s="151">
        <v>3</v>
      </c>
      <c r="U106" s="153" t="s">
        <v>35</v>
      </c>
      <c r="V106" s="152">
        <v>3</v>
      </c>
      <c r="W106" s="152">
        <v>3</v>
      </c>
      <c r="X106" s="155">
        <v>3</v>
      </c>
      <c r="Y106" s="151"/>
      <c r="Z106" s="152"/>
      <c r="AA106" s="152"/>
      <c r="AB106" s="153" t="s">
        <v>201</v>
      </c>
      <c r="AC106" s="152"/>
      <c r="AD106" s="152"/>
      <c r="AE106" s="155"/>
      <c r="AF106" s="151"/>
      <c r="AG106" s="155"/>
      <c r="AH106" s="151"/>
      <c r="AI106" s="152"/>
      <c r="AJ106" s="152"/>
      <c r="AK106" s="153" t="s">
        <v>201</v>
      </c>
      <c r="AL106" s="153" t="s">
        <v>201</v>
      </c>
      <c r="AM106" s="153" t="s">
        <v>201</v>
      </c>
      <c r="AN106" s="152"/>
      <c r="AO106" s="154" t="s">
        <v>201</v>
      </c>
      <c r="AP106" s="79"/>
      <c r="AQ106" s="104"/>
      <c r="AR106" s="79"/>
      <c r="AS106" s="105"/>
      <c r="AT106" s="105"/>
      <c r="AU106" s="79"/>
      <c r="AV106" s="79"/>
      <c r="AW106" s="79"/>
      <c r="AX106" s="79"/>
      <c r="AY106" s="79"/>
      <c r="AZ106" s="79"/>
      <c r="BA106" s="79"/>
      <c r="BB106" s="79"/>
      <c r="BC106" s="79"/>
      <c r="BD106" s="79"/>
      <c r="BE106" s="79"/>
      <c r="BF106" s="79"/>
      <c r="BG106" s="79"/>
      <c r="BH106" s="79"/>
      <c r="BI106" s="79"/>
      <c r="BJ106" s="79"/>
      <c r="BK106" s="79"/>
      <c r="BL106" s="79"/>
      <c r="BM106" s="79"/>
      <c r="BN106" s="79"/>
      <c r="BO106" s="79"/>
      <c r="BP106" s="79"/>
      <c r="BQ106" s="79"/>
      <c r="BR106" s="79"/>
      <c r="BS106" s="79"/>
      <c r="BT106" s="79"/>
      <c r="BU106" s="79"/>
      <c r="BV106" s="79"/>
      <c r="BW106" s="79"/>
      <c r="BX106" s="79"/>
      <c r="BY106" s="79"/>
      <c r="BZ106" s="79"/>
      <c r="CA106" s="79"/>
      <c r="CB106" s="79"/>
      <c r="CC106" s="79"/>
      <c r="CD106" s="102"/>
      <c r="CE106" s="79"/>
      <c r="CF106" s="79"/>
      <c r="CG106" s="79"/>
      <c r="CH106" s="79"/>
      <c r="CI106" s="79"/>
      <c r="CJ106" s="79"/>
      <c r="CK106" s="79"/>
      <c r="CL106" s="79"/>
      <c r="CM106" s="79"/>
      <c r="CN106" s="79"/>
      <c r="CO106" s="79"/>
      <c r="CP106" s="79"/>
      <c r="CQ106" s="79"/>
      <c r="CR106" s="79"/>
      <c r="CS106" s="79"/>
      <c r="CT106" s="79"/>
      <c r="CU106" s="79"/>
      <c r="CV106" s="79"/>
      <c r="CW106" s="79"/>
      <c r="CX106" s="79"/>
      <c r="CY106" s="79"/>
      <c r="CZ106" s="79"/>
      <c r="DA106" s="79"/>
      <c r="DB106" s="79"/>
      <c r="DC106" s="79"/>
      <c r="DD106" s="79"/>
      <c r="DE106" s="79"/>
      <c r="DF106" s="79"/>
      <c r="DG106" s="79"/>
      <c r="DH106" s="79"/>
      <c r="DI106" s="79"/>
      <c r="DJ106" s="79"/>
      <c r="DK106" s="79"/>
      <c r="DL106" s="106"/>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c r="EO106" s="79"/>
      <c r="EP106" s="79"/>
      <c r="EQ106" s="79"/>
      <c r="ER106" s="79"/>
      <c r="ES106" s="79"/>
      <c r="ET106" s="79"/>
      <c r="EU106" s="79"/>
      <c r="EV106" s="78"/>
      <c r="EW106" s="78"/>
      <c r="EX106" s="78"/>
      <c r="EY106" s="78"/>
      <c r="EZ106" s="78"/>
      <c r="FA106" s="78"/>
      <c r="FB106" s="78"/>
      <c r="FC106" s="78"/>
      <c r="FD106" s="78"/>
      <c r="FE106" s="78"/>
      <c r="FF106" s="78"/>
      <c r="FG106" s="78"/>
      <c r="FH106" s="78"/>
    </row>
    <row r="107" spans="2:164" s="1" customFormat="1" ht="30" customHeight="1">
      <c r="B107" s="147">
        <v>116</v>
      </c>
      <c r="C107" s="358">
        <v>44105</v>
      </c>
      <c r="D107" s="360" t="s">
        <v>263</v>
      </c>
      <c r="E107" s="358"/>
      <c r="F107" s="148" t="s">
        <v>143</v>
      </c>
      <c r="G107" s="148" t="s">
        <v>34</v>
      </c>
      <c r="H107" s="158" t="s">
        <v>360</v>
      </c>
      <c r="I107" s="135" t="s">
        <v>32</v>
      </c>
      <c r="J107" s="119" t="s">
        <v>152</v>
      </c>
      <c r="K107" s="149"/>
      <c r="L107" s="150"/>
      <c r="M107" s="149"/>
      <c r="N107" s="151">
        <v>4</v>
      </c>
      <c r="O107" s="152">
        <v>5</v>
      </c>
      <c r="P107" s="152"/>
      <c r="Q107" s="153" t="s">
        <v>34</v>
      </c>
      <c r="R107" s="153" t="s">
        <v>34</v>
      </c>
      <c r="S107" s="154" t="s">
        <v>34</v>
      </c>
      <c r="T107" s="151"/>
      <c r="U107" s="153" t="s">
        <v>34</v>
      </c>
      <c r="V107" s="152">
        <v>4</v>
      </c>
      <c r="W107" s="152">
        <v>4</v>
      </c>
      <c r="X107" s="155">
        <v>4</v>
      </c>
      <c r="Y107" s="151">
        <v>5</v>
      </c>
      <c r="Z107" s="152">
        <v>5</v>
      </c>
      <c r="AA107" s="152">
        <v>5</v>
      </c>
      <c r="AB107" s="153" t="s">
        <v>35</v>
      </c>
      <c r="AC107" s="152"/>
      <c r="AD107" s="152"/>
      <c r="AE107" s="155"/>
      <c r="AF107" s="151">
        <v>3</v>
      </c>
      <c r="AG107" s="155"/>
      <c r="AH107" s="151">
        <v>5</v>
      </c>
      <c r="AI107" s="152">
        <v>5</v>
      </c>
      <c r="AJ107" s="152">
        <v>4</v>
      </c>
      <c r="AK107" s="153" t="s">
        <v>35</v>
      </c>
      <c r="AL107" s="153" t="s">
        <v>35</v>
      </c>
      <c r="AM107" s="153" t="s">
        <v>35</v>
      </c>
      <c r="AN107" s="152">
        <v>4</v>
      </c>
      <c r="AO107" s="154" t="s">
        <v>35</v>
      </c>
      <c r="AP107" s="79"/>
      <c r="AQ107" s="104"/>
      <c r="AR107" s="79"/>
      <c r="AS107" s="105"/>
      <c r="AT107" s="105"/>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79"/>
      <c r="BU107" s="79"/>
      <c r="BV107" s="79"/>
      <c r="BW107" s="79"/>
      <c r="BX107" s="79"/>
      <c r="BY107" s="79"/>
      <c r="BZ107" s="79"/>
      <c r="CA107" s="79"/>
      <c r="CB107" s="79"/>
      <c r="CC107" s="79"/>
      <c r="CD107" s="102"/>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79"/>
      <c r="DJ107" s="79"/>
      <c r="DK107" s="79"/>
      <c r="DL107" s="106"/>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c r="EO107" s="79"/>
      <c r="EP107" s="79"/>
      <c r="EQ107" s="79"/>
      <c r="ER107" s="79"/>
      <c r="ES107" s="79"/>
      <c r="ET107" s="79"/>
      <c r="EU107" s="79"/>
      <c r="EV107" s="78"/>
      <c r="EW107" s="78"/>
      <c r="EX107" s="78"/>
      <c r="EY107" s="78"/>
      <c r="EZ107" s="78"/>
      <c r="FA107" s="78"/>
      <c r="FB107" s="78"/>
      <c r="FC107" s="78"/>
      <c r="FD107" s="78"/>
      <c r="FE107" s="78"/>
      <c r="FF107" s="78"/>
      <c r="FG107" s="78"/>
      <c r="FH107" s="78"/>
    </row>
    <row r="108" spans="2:164" s="1" customFormat="1" ht="30" customHeight="1">
      <c r="B108" s="147">
        <v>117</v>
      </c>
      <c r="C108" s="358">
        <v>44105</v>
      </c>
      <c r="D108" s="360" t="s">
        <v>263</v>
      </c>
      <c r="E108" s="358"/>
      <c r="F108" s="148" t="s">
        <v>142</v>
      </c>
      <c r="G108" s="148" t="s">
        <v>34</v>
      </c>
      <c r="H108" s="158" t="s">
        <v>202</v>
      </c>
      <c r="I108" s="135" t="s">
        <v>147</v>
      </c>
      <c r="J108" s="119" t="s">
        <v>151</v>
      </c>
      <c r="K108" s="149"/>
      <c r="L108" s="150"/>
      <c r="M108" s="149"/>
      <c r="N108" s="151">
        <v>1</v>
      </c>
      <c r="O108" s="152">
        <v>1</v>
      </c>
      <c r="P108" s="152">
        <v>1</v>
      </c>
      <c r="Q108" s="153" t="s">
        <v>35</v>
      </c>
      <c r="R108" s="153" t="s">
        <v>34</v>
      </c>
      <c r="S108" s="154" t="s">
        <v>201</v>
      </c>
      <c r="T108" s="151">
        <v>1</v>
      </c>
      <c r="U108" s="153" t="s">
        <v>35</v>
      </c>
      <c r="V108" s="152">
        <v>2</v>
      </c>
      <c r="W108" s="152">
        <v>2</v>
      </c>
      <c r="X108" s="155"/>
      <c r="Y108" s="151">
        <v>1</v>
      </c>
      <c r="Z108" s="152">
        <v>1</v>
      </c>
      <c r="AA108" s="152">
        <v>1</v>
      </c>
      <c r="AB108" s="153" t="s">
        <v>201</v>
      </c>
      <c r="AC108" s="152">
        <v>1</v>
      </c>
      <c r="AD108" s="152">
        <v>1</v>
      </c>
      <c r="AE108" s="155">
        <v>1</v>
      </c>
      <c r="AF108" s="151">
        <v>1</v>
      </c>
      <c r="AG108" s="155"/>
      <c r="AH108" s="151">
        <v>1</v>
      </c>
      <c r="AI108" s="152">
        <v>1</v>
      </c>
      <c r="AJ108" s="152">
        <v>1</v>
      </c>
      <c r="AK108" s="153" t="s">
        <v>35</v>
      </c>
      <c r="AL108" s="153" t="s">
        <v>35</v>
      </c>
      <c r="AM108" s="153" t="s">
        <v>35</v>
      </c>
      <c r="AN108" s="152">
        <v>1</v>
      </c>
      <c r="AO108" s="154" t="s">
        <v>35</v>
      </c>
      <c r="AP108" s="79"/>
      <c r="AQ108" s="104"/>
      <c r="AR108" s="79"/>
      <c r="AS108" s="105"/>
      <c r="AT108" s="105"/>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79"/>
      <c r="BU108" s="79"/>
      <c r="BV108" s="79"/>
      <c r="BW108" s="79"/>
      <c r="BX108" s="79"/>
      <c r="BY108" s="79"/>
      <c r="BZ108" s="79"/>
      <c r="CA108" s="79"/>
      <c r="CB108" s="79"/>
      <c r="CC108" s="79"/>
      <c r="CD108" s="102"/>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79"/>
      <c r="DJ108" s="79"/>
      <c r="DK108" s="79"/>
      <c r="DL108" s="106"/>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c r="EO108" s="79"/>
      <c r="EP108" s="79"/>
      <c r="EQ108" s="79"/>
      <c r="ER108" s="79"/>
      <c r="ES108" s="79"/>
      <c r="ET108" s="79"/>
      <c r="EU108" s="79"/>
      <c r="EV108" s="78"/>
      <c r="EW108" s="78"/>
      <c r="EX108" s="78"/>
      <c r="EY108" s="78"/>
      <c r="EZ108" s="78"/>
      <c r="FA108" s="78"/>
      <c r="FB108" s="78"/>
      <c r="FC108" s="78"/>
      <c r="FD108" s="78"/>
      <c r="FE108" s="78"/>
      <c r="FF108" s="78"/>
      <c r="FG108" s="78"/>
      <c r="FH108" s="78"/>
    </row>
    <row r="109" spans="2:164" s="1" customFormat="1" ht="30" customHeight="1">
      <c r="B109" s="147">
        <v>118</v>
      </c>
      <c r="C109" s="358">
        <v>44105</v>
      </c>
      <c r="D109" s="360" t="s">
        <v>263</v>
      </c>
      <c r="E109" s="358"/>
      <c r="F109" s="148" t="s">
        <v>142</v>
      </c>
      <c r="G109" s="148" t="s">
        <v>34</v>
      </c>
      <c r="H109" s="158" t="s">
        <v>16</v>
      </c>
      <c r="I109" s="156" t="s">
        <v>109</v>
      </c>
      <c r="J109" s="119" t="s">
        <v>151</v>
      </c>
      <c r="K109" s="149"/>
      <c r="L109" s="150"/>
      <c r="M109" s="149"/>
      <c r="N109" s="151">
        <v>2</v>
      </c>
      <c r="O109" s="152">
        <v>2</v>
      </c>
      <c r="P109" s="152">
        <v>1</v>
      </c>
      <c r="Q109" s="153" t="s">
        <v>34</v>
      </c>
      <c r="R109" s="153" t="s">
        <v>34</v>
      </c>
      <c r="S109" s="154" t="s">
        <v>34</v>
      </c>
      <c r="T109" s="151">
        <v>3</v>
      </c>
      <c r="U109" s="153" t="s">
        <v>34</v>
      </c>
      <c r="V109" s="152">
        <v>3</v>
      </c>
      <c r="W109" s="152">
        <v>3</v>
      </c>
      <c r="X109" s="155">
        <v>1</v>
      </c>
      <c r="Y109" s="151">
        <v>1</v>
      </c>
      <c r="Z109" s="152">
        <v>3</v>
      </c>
      <c r="AA109" s="152">
        <v>3</v>
      </c>
      <c r="AB109" s="153" t="s">
        <v>34</v>
      </c>
      <c r="AC109" s="152">
        <v>5</v>
      </c>
      <c r="AD109" s="152">
        <v>4</v>
      </c>
      <c r="AE109" s="155">
        <v>2</v>
      </c>
      <c r="AF109" s="151">
        <v>2</v>
      </c>
      <c r="AG109" s="155">
        <v>3</v>
      </c>
      <c r="AH109" s="151">
        <v>1</v>
      </c>
      <c r="AI109" s="152">
        <v>3</v>
      </c>
      <c r="AJ109" s="152">
        <v>2</v>
      </c>
      <c r="AK109" s="153" t="s">
        <v>35</v>
      </c>
      <c r="AL109" s="153" t="s">
        <v>34</v>
      </c>
      <c r="AM109" s="153" t="s">
        <v>35</v>
      </c>
      <c r="AN109" s="152">
        <v>3</v>
      </c>
      <c r="AO109" s="154" t="s">
        <v>34</v>
      </c>
      <c r="AP109" s="79"/>
      <c r="AQ109" s="104"/>
      <c r="AR109" s="79"/>
      <c r="AS109" s="105"/>
      <c r="AT109" s="105"/>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79"/>
      <c r="BU109" s="79"/>
      <c r="BV109" s="79"/>
      <c r="BW109" s="79"/>
      <c r="BX109" s="79"/>
      <c r="BY109" s="79"/>
      <c r="BZ109" s="79"/>
      <c r="CA109" s="79"/>
      <c r="CB109" s="79"/>
      <c r="CC109" s="79"/>
      <c r="CD109" s="102"/>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79"/>
      <c r="DJ109" s="79"/>
      <c r="DK109" s="79"/>
      <c r="DL109" s="106"/>
      <c r="DM109" s="79"/>
      <c r="DN109" s="79"/>
      <c r="DO109" s="79"/>
      <c r="DP109" s="79"/>
      <c r="DQ109" s="79"/>
      <c r="DR109" s="79"/>
      <c r="DS109" s="79"/>
      <c r="DT109" s="79"/>
      <c r="DU109" s="79"/>
      <c r="DV109" s="79"/>
      <c r="DW109" s="79"/>
      <c r="DX109" s="79"/>
      <c r="DY109" s="79"/>
      <c r="DZ109" s="79"/>
      <c r="EA109" s="79"/>
      <c r="EB109" s="79"/>
      <c r="EC109" s="79"/>
      <c r="ED109" s="79"/>
      <c r="EE109" s="79"/>
      <c r="EF109" s="79"/>
      <c r="EG109" s="79"/>
      <c r="EH109" s="79"/>
      <c r="EI109" s="79"/>
      <c r="EJ109" s="79"/>
      <c r="EK109" s="79"/>
      <c r="EL109" s="79"/>
      <c r="EM109" s="79"/>
      <c r="EN109" s="79"/>
      <c r="EO109" s="79"/>
      <c r="EP109" s="79"/>
      <c r="EQ109" s="79"/>
      <c r="ER109" s="79"/>
      <c r="ES109" s="79"/>
      <c r="ET109" s="79"/>
      <c r="EU109" s="79"/>
      <c r="EV109" s="78"/>
      <c r="EW109" s="78"/>
      <c r="EX109" s="78"/>
      <c r="EY109" s="78"/>
      <c r="EZ109" s="78"/>
      <c r="FA109" s="78"/>
      <c r="FB109" s="78"/>
      <c r="FC109" s="78"/>
      <c r="FD109" s="78"/>
      <c r="FE109" s="78"/>
      <c r="FF109" s="78"/>
      <c r="FG109" s="78"/>
      <c r="FH109" s="78"/>
    </row>
    <row r="110" spans="2:164" s="1" customFormat="1" ht="30" customHeight="1">
      <c r="B110" s="147">
        <v>119</v>
      </c>
      <c r="C110" s="358">
        <v>44105</v>
      </c>
      <c r="D110" s="360" t="s">
        <v>263</v>
      </c>
      <c r="E110" s="358"/>
      <c r="F110" s="148" t="s">
        <v>142</v>
      </c>
      <c r="G110" s="148" t="s">
        <v>34</v>
      </c>
      <c r="H110" s="158" t="s">
        <v>16</v>
      </c>
      <c r="I110" s="156" t="s">
        <v>109</v>
      </c>
      <c r="J110" s="119" t="s">
        <v>151</v>
      </c>
      <c r="K110" s="149"/>
      <c r="L110" s="150"/>
      <c r="M110" s="149"/>
      <c r="N110" s="151">
        <v>5</v>
      </c>
      <c r="O110" s="152">
        <v>5</v>
      </c>
      <c r="P110" s="152">
        <v>5</v>
      </c>
      <c r="Q110" s="153" t="s">
        <v>35</v>
      </c>
      <c r="R110" s="153" t="s">
        <v>35</v>
      </c>
      <c r="S110" s="154" t="s">
        <v>34</v>
      </c>
      <c r="T110" s="151">
        <v>5</v>
      </c>
      <c r="U110" s="153" t="s">
        <v>35</v>
      </c>
      <c r="V110" s="152">
        <v>5</v>
      </c>
      <c r="W110" s="152">
        <v>5</v>
      </c>
      <c r="X110" s="155">
        <v>5</v>
      </c>
      <c r="Y110" s="151">
        <v>5</v>
      </c>
      <c r="Z110" s="152">
        <v>5</v>
      </c>
      <c r="AA110" s="152">
        <v>5</v>
      </c>
      <c r="AB110" s="153" t="s">
        <v>35</v>
      </c>
      <c r="AC110" s="152">
        <v>5</v>
      </c>
      <c r="AD110" s="152">
        <v>5</v>
      </c>
      <c r="AE110" s="155">
        <v>5</v>
      </c>
      <c r="AF110" s="151">
        <v>5</v>
      </c>
      <c r="AG110" s="155">
        <v>4</v>
      </c>
      <c r="AH110" s="151">
        <v>5</v>
      </c>
      <c r="AI110" s="152">
        <v>5</v>
      </c>
      <c r="AJ110" s="152">
        <v>5</v>
      </c>
      <c r="AK110" s="153" t="s">
        <v>35</v>
      </c>
      <c r="AL110" s="153" t="s">
        <v>35</v>
      </c>
      <c r="AM110" s="153" t="s">
        <v>35</v>
      </c>
      <c r="AN110" s="152">
        <v>5</v>
      </c>
      <c r="AO110" s="154" t="s">
        <v>35</v>
      </c>
      <c r="AP110" s="79"/>
      <c r="AQ110" s="104"/>
      <c r="AR110" s="79"/>
      <c r="AS110" s="105"/>
      <c r="AT110" s="105"/>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79"/>
      <c r="BU110" s="79"/>
      <c r="BV110" s="79"/>
      <c r="BW110" s="79"/>
      <c r="BX110" s="79"/>
      <c r="BY110" s="79"/>
      <c r="BZ110" s="79"/>
      <c r="CA110" s="79"/>
      <c r="CB110" s="79"/>
      <c r="CC110" s="79"/>
      <c r="CD110" s="102"/>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79"/>
      <c r="DJ110" s="79"/>
      <c r="DK110" s="79"/>
      <c r="DL110" s="106"/>
      <c r="DM110" s="79"/>
      <c r="DN110" s="79"/>
      <c r="DO110" s="79"/>
      <c r="DP110" s="79"/>
      <c r="DQ110" s="79"/>
      <c r="DR110" s="79"/>
      <c r="DS110" s="79"/>
      <c r="DT110" s="79"/>
      <c r="DU110" s="79"/>
      <c r="DV110" s="79"/>
      <c r="DW110" s="79"/>
      <c r="DX110" s="79"/>
      <c r="DY110" s="79"/>
      <c r="DZ110" s="79"/>
      <c r="EA110" s="79"/>
      <c r="EB110" s="79"/>
      <c r="EC110" s="79"/>
      <c r="ED110" s="79"/>
      <c r="EE110" s="79"/>
      <c r="EF110" s="79"/>
      <c r="EG110" s="79"/>
      <c r="EH110" s="79"/>
      <c r="EI110" s="79"/>
      <c r="EJ110" s="79"/>
      <c r="EK110" s="79"/>
      <c r="EL110" s="79"/>
      <c r="EM110" s="79"/>
      <c r="EN110" s="79"/>
      <c r="EO110" s="79"/>
      <c r="EP110" s="79"/>
      <c r="EQ110" s="79"/>
      <c r="ER110" s="79"/>
      <c r="ES110" s="79"/>
      <c r="ET110" s="79"/>
      <c r="EU110" s="79"/>
      <c r="EV110" s="78"/>
      <c r="EW110" s="78"/>
      <c r="EX110" s="78"/>
      <c r="EY110" s="78"/>
      <c r="EZ110" s="78"/>
      <c r="FA110" s="78"/>
      <c r="FB110" s="78"/>
      <c r="FC110" s="78"/>
      <c r="FD110" s="78"/>
      <c r="FE110" s="78"/>
      <c r="FF110" s="78"/>
      <c r="FG110" s="78"/>
      <c r="FH110" s="78"/>
    </row>
    <row r="111" spans="2:164" s="1" customFormat="1" ht="30" customHeight="1">
      <c r="B111" s="147">
        <v>120</v>
      </c>
      <c r="C111" s="358">
        <v>44105</v>
      </c>
      <c r="D111" s="360" t="s">
        <v>263</v>
      </c>
      <c r="E111" s="358"/>
      <c r="F111" s="148" t="s">
        <v>142</v>
      </c>
      <c r="G111" s="148" t="s">
        <v>35</v>
      </c>
      <c r="H111" s="158" t="s">
        <v>361</v>
      </c>
      <c r="I111" s="135" t="s">
        <v>272</v>
      </c>
      <c r="J111" s="119" t="s">
        <v>152</v>
      </c>
      <c r="K111" s="149"/>
      <c r="L111" s="150"/>
      <c r="M111" s="149"/>
      <c r="N111" s="151">
        <v>3</v>
      </c>
      <c r="O111" s="152">
        <v>3</v>
      </c>
      <c r="P111" s="152">
        <v>3</v>
      </c>
      <c r="Q111" s="153" t="s">
        <v>201</v>
      </c>
      <c r="R111" s="153" t="s">
        <v>34</v>
      </c>
      <c r="S111" s="154" t="s">
        <v>34</v>
      </c>
      <c r="T111" s="151">
        <v>5</v>
      </c>
      <c r="U111" s="153" t="s">
        <v>34</v>
      </c>
      <c r="V111" s="152">
        <v>3</v>
      </c>
      <c r="W111" s="152">
        <v>3</v>
      </c>
      <c r="X111" s="155">
        <v>3</v>
      </c>
      <c r="Y111" s="151">
        <v>4</v>
      </c>
      <c r="Z111" s="152">
        <v>5</v>
      </c>
      <c r="AA111" s="152">
        <v>5</v>
      </c>
      <c r="AB111" s="153" t="s">
        <v>35</v>
      </c>
      <c r="AC111" s="152">
        <v>4</v>
      </c>
      <c r="AD111" s="152">
        <v>3</v>
      </c>
      <c r="AE111" s="155">
        <v>4</v>
      </c>
      <c r="AF111" s="151">
        <v>5</v>
      </c>
      <c r="AG111" s="155">
        <v>4</v>
      </c>
      <c r="AH111" s="151">
        <v>5</v>
      </c>
      <c r="AI111" s="152">
        <v>4</v>
      </c>
      <c r="AJ111" s="152">
        <v>4</v>
      </c>
      <c r="AK111" s="153" t="s">
        <v>35</v>
      </c>
      <c r="AL111" s="153" t="s">
        <v>201</v>
      </c>
      <c r="AM111" s="153" t="s">
        <v>201</v>
      </c>
      <c r="AN111" s="152">
        <v>4</v>
      </c>
      <c r="AO111" s="154" t="s">
        <v>35</v>
      </c>
      <c r="AP111" s="79"/>
      <c r="AQ111" s="104"/>
      <c r="AR111" s="79"/>
      <c r="AS111" s="105"/>
      <c r="AT111" s="105"/>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79"/>
      <c r="BU111" s="79"/>
      <c r="BV111" s="79"/>
      <c r="BW111" s="79"/>
      <c r="BX111" s="79"/>
      <c r="BY111" s="79"/>
      <c r="BZ111" s="79"/>
      <c r="CA111" s="79"/>
      <c r="CB111" s="79"/>
      <c r="CC111" s="79"/>
      <c r="CD111" s="102"/>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79"/>
      <c r="DJ111" s="79"/>
      <c r="DK111" s="79"/>
      <c r="DL111" s="106"/>
      <c r="DM111" s="79"/>
      <c r="DN111" s="79"/>
      <c r="DO111" s="79"/>
      <c r="DP111" s="79"/>
      <c r="DQ111" s="79"/>
      <c r="DR111" s="79"/>
      <c r="DS111" s="79"/>
      <c r="DT111" s="79"/>
      <c r="DU111" s="79"/>
      <c r="DV111" s="79"/>
      <c r="DW111" s="79"/>
      <c r="DX111" s="79"/>
      <c r="DY111" s="79"/>
      <c r="DZ111" s="79"/>
      <c r="EA111" s="79"/>
      <c r="EB111" s="79"/>
      <c r="EC111" s="79"/>
      <c r="ED111" s="79"/>
      <c r="EE111" s="79"/>
      <c r="EF111" s="79"/>
      <c r="EG111" s="79"/>
      <c r="EH111" s="79"/>
      <c r="EI111" s="79"/>
      <c r="EJ111" s="79"/>
      <c r="EK111" s="79"/>
      <c r="EL111" s="79"/>
      <c r="EM111" s="79"/>
      <c r="EN111" s="79"/>
      <c r="EO111" s="79"/>
      <c r="EP111" s="79"/>
      <c r="EQ111" s="79"/>
      <c r="ER111" s="79"/>
      <c r="ES111" s="79"/>
      <c r="ET111" s="79"/>
      <c r="EU111" s="79"/>
      <c r="EV111" s="78"/>
      <c r="EW111" s="78"/>
      <c r="EX111" s="78"/>
      <c r="EY111" s="78"/>
      <c r="EZ111" s="78"/>
      <c r="FA111" s="78"/>
      <c r="FB111" s="78"/>
      <c r="FC111" s="78"/>
      <c r="FD111" s="78"/>
      <c r="FE111" s="78"/>
      <c r="FF111" s="78"/>
      <c r="FG111" s="78"/>
      <c r="FH111" s="78"/>
    </row>
    <row r="112" spans="2:164" s="1" customFormat="1" ht="30" customHeight="1">
      <c r="B112" s="147">
        <v>121</v>
      </c>
      <c r="C112" s="358">
        <v>44105</v>
      </c>
      <c r="D112" s="360" t="s">
        <v>263</v>
      </c>
      <c r="E112" s="358"/>
      <c r="F112" s="148" t="s">
        <v>143</v>
      </c>
      <c r="G112" s="148" t="s">
        <v>34</v>
      </c>
      <c r="H112" s="158" t="s">
        <v>362</v>
      </c>
      <c r="I112" s="135" t="s">
        <v>32</v>
      </c>
      <c r="J112" s="119" t="s">
        <v>151</v>
      </c>
      <c r="K112" s="149"/>
      <c r="L112" s="150"/>
      <c r="M112" s="149"/>
      <c r="N112" s="151">
        <v>3</v>
      </c>
      <c r="O112" s="152">
        <v>3</v>
      </c>
      <c r="P112" s="152">
        <v>3</v>
      </c>
      <c r="Q112" s="153" t="s">
        <v>35</v>
      </c>
      <c r="R112" s="153" t="s">
        <v>34</v>
      </c>
      <c r="S112" s="154" t="s">
        <v>35</v>
      </c>
      <c r="T112" s="151">
        <v>4</v>
      </c>
      <c r="U112" s="153" t="s">
        <v>35</v>
      </c>
      <c r="V112" s="152"/>
      <c r="W112" s="152">
        <v>4</v>
      </c>
      <c r="X112" s="155">
        <v>4</v>
      </c>
      <c r="Y112" s="151">
        <v>4</v>
      </c>
      <c r="Z112" s="152">
        <v>4</v>
      </c>
      <c r="AA112" s="152">
        <v>4</v>
      </c>
      <c r="AB112" s="153" t="s">
        <v>201</v>
      </c>
      <c r="AC112" s="152"/>
      <c r="AD112" s="152">
        <v>4</v>
      </c>
      <c r="AE112" s="155">
        <v>4</v>
      </c>
      <c r="AF112" s="151">
        <v>3</v>
      </c>
      <c r="AG112" s="155"/>
      <c r="AH112" s="151">
        <v>4</v>
      </c>
      <c r="AI112" s="152"/>
      <c r="AJ112" s="152"/>
      <c r="AK112" s="153" t="s">
        <v>35</v>
      </c>
      <c r="AL112" s="153" t="s">
        <v>201</v>
      </c>
      <c r="AM112" s="153" t="s">
        <v>201</v>
      </c>
      <c r="AN112" s="152">
        <v>4</v>
      </c>
      <c r="AO112" s="154" t="s">
        <v>35</v>
      </c>
      <c r="AP112" s="79"/>
      <c r="AQ112" s="104"/>
      <c r="AR112" s="79"/>
      <c r="AS112" s="105"/>
      <c r="AT112" s="105"/>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79"/>
      <c r="BU112" s="79"/>
      <c r="BV112" s="79"/>
      <c r="BW112" s="79"/>
      <c r="BX112" s="79"/>
      <c r="BY112" s="79"/>
      <c r="BZ112" s="79"/>
      <c r="CA112" s="79"/>
      <c r="CB112" s="79"/>
      <c r="CC112" s="79"/>
      <c r="CD112" s="102"/>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106"/>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c r="EO112" s="79"/>
      <c r="EP112" s="79"/>
      <c r="EQ112" s="79"/>
      <c r="ER112" s="79"/>
      <c r="ES112" s="79"/>
      <c r="ET112" s="79"/>
      <c r="EU112" s="79"/>
      <c r="EV112" s="78"/>
      <c r="EW112" s="78"/>
      <c r="EX112" s="78"/>
      <c r="EY112" s="78"/>
      <c r="EZ112" s="78"/>
      <c r="FA112" s="78"/>
      <c r="FB112" s="78"/>
      <c r="FC112" s="78"/>
      <c r="FD112" s="78"/>
      <c r="FE112" s="78"/>
      <c r="FF112" s="78"/>
      <c r="FG112" s="78"/>
      <c r="FH112" s="78"/>
    </row>
    <row r="113" spans="2:164" s="1" customFormat="1" ht="30" customHeight="1">
      <c r="B113" s="147">
        <v>122</v>
      </c>
      <c r="C113" s="358">
        <v>44105</v>
      </c>
      <c r="D113" s="360" t="s">
        <v>263</v>
      </c>
      <c r="E113" s="358"/>
      <c r="F113" s="148" t="s">
        <v>143</v>
      </c>
      <c r="G113" s="148" t="s">
        <v>34</v>
      </c>
      <c r="H113" s="158" t="s">
        <v>363</v>
      </c>
      <c r="I113" s="135" t="s">
        <v>109</v>
      </c>
      <c r="J113" s="119" t="s">
        <v>152</v>
      </c>
      <c r="K113" s="149"/>
      <c r="L113" s="150"/>
      <c r="M113" s="149"/>
      <c r="N113" s="151">
        <v>5</v>
      </c>
      <c r="O113" s="152">
        <v>4</v>
      </c>
      <c r="P113" s="152">
        <v>5</v>
      </c>
      <c r="Q113" s="153" t="s">
        <v>35</v>
      </c>
      <c r="R113" s="153" t="s">
        <v>34</v>
      </c>
      <c r="S113" s="154" t="s">
        <v>201</v>
      </c>
      <c r="T113" s="151">
        <v>5</v>
      </c>
      <c r="U113" s="153" t="s">
        <v>35</v>
      </c>
      <c r="V113" s="152">
        <v>5</v>
      </c>
      <c r="W113" s="152">
        <v>5</v>
      </c>
      <c r="X113" s="155">
        <v>5</v>
      </c>
      <c r="Y113" s="151">
        <v>5</v>
      </c>
      <c r="Z113" s="152">
        <v>5</v>
      </c>
      <c r="AA113" s="152">
        <v>5</v>
      </c>
      <c r="AB113" s="153" t="s">
        <v>35</v>
      </c>
      <c r="AC113" s="152">
        <v>5</v>
      </c>
      <c r="AD113" s="152">
        <v>5</v>
      </c>
      <c r="AE113" s="155">
        <v>5</v>
      </c>
      <c r="AF113" s="151">
        <v>4</v>
      </c>
      <c r="AG113" s="155"/>
      <c r="AH113" s="151">
        <v>4</v>
      </c>
      <c r="AI113" s="152">
        <v>4</v>
      </c>
      <c r="AJ113" s="152"/>
      <c r="AK113" s="153" t="s">
        <v>201</v>
      </c>
      <c r="AL113" s="153" t="s">
        <v>201</v>
      </c>
      <c r="AM113" s="153" t="s">
        <v>35</v>
      </c>
      <c r="AN113" s="152">
        <v>5</v>
      </c>
      <c r="AO113" s="154" t="s">
        <v>35</v>
      </c>
      <c r="AP113" s="26"/>
      <c r="AQ113" s="45"/>
      <c r="AR113" s="26"/>
      <c r="AS113" s="30"/>
      <c r="AT113" s="30"/>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8"/>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42"/>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7"/>
      <c r="EW113" s="27"/>
      <c r="EX113" s="27"/>
      <c r="EY113" s="27"/>
      <c r="EZ113" s="27"/>
      <c r="FA113" s="27"/>
      <c r="FB113" s="27"/>
      <c r="FC113" s="27"/>
      <c r="FD113" s="27"/>
      <c r="FE113" s="27"/>
      <c r="FF113" s="27"/>
      <c r="FG113" s="27"/>
      <c r="FH113" s="27"/>
    </row>
    <row r="114" spans="2:164" s="1" customFormat="1" ht="30" customHeight="1">
      <c r="B114" s="147">
        <v>123</v>
      </c>
      <c r="C114" s="358">
        <v>44105</v>
      </c>
      <c r="D114" s="360" t="s">
        <v>265</v>
      </c>
      <c r="E114" s="358"/>
      <c r="F114" s="148" t="s">
        <v>375</v>
      </c>
      <c r="G114" s="148" t="s">
        <v>34</v>
      </c>
      <c r="H114" s="158" t="s">
        <v>364</v>
      </c>
      <c r="I114" s="135" t="s">
        <v>108</v>
      </c>
      <c r="J114" s="119" t="s">
        <v>151</v>
      </c>
      <c r="K114" s="149"/>
      <c r="L114" s="150"/>
      <c r="M114" s="149"/>
      <c r="N114" s="151">
        <v>5</v>
      </c>
      <c r="O114" s="152"/>
      <c r="P114" s="152"/>
      <c r="Q114" s="153" t="s">
        <v>34</v>
      </c>
      <c r="R114" s="153" t="s">
        <v>34</v>
      </c>
      <c r="S114" s="154" t="s">
        <v>34</v>
      </c>
      <c r="T114" s="151">
        <v>5</v>
      </c>
      <c r="U114" s="153" t="s">
        <v>34</v>
      </c>
      <c r="V114" s="152">
        <v>5</v>
      </c>
      <c r="W114" s="152">
        <v>5</v>
      </c>
      <c r="X114" s="155">
        <v>5</v>
      </c>
      <c r="Y114" s="151">
        <v>5</v>
      </c>
      <c r="Z114" s="152">
        <v>5</v>
      </c>
      <c r="AA114" s="152">
        <v>5</v>
      </c>
      <c r="AB114" s="153" t="s">
        <v>35</v>
      </c>
      <c r="AC114" s="152"/>
      <c r="AD114" s="152">
        <v>4</v>
      </c>
      <c r="AE114" s="155"/>
      <c r="AF114" s="151"/>
      <c r="AG114" s="155"/>
      <c r="AH114" s="151"/>
      <c r="AI114" s="152">
        <v>4</v>
      </c>
      <c r="AJ114" s="152">
        <v>3</v>
      </c>
      <c r="AK114" s="153" t="s">
        <v>35</v>
      </c>
      <c r="AL114" s="153" t="s">
        <v>34</v>
      </c>
      <c r="AM114" s="153" t="s">
        <v>201</v>
      </c>
      <c r="AN114" s="152">
        <v>4</v>
      </c>
      <c r="AO114" s="154" t="s">
        <v>35</v>
      </c>
      <c r="AP114" s="26"/>
      <c r="AQ114" s="45"/>
      <c r="AR114" s="26"/>
      <c r="AS114" s="30"/>
      <c r="AT114" s="30"/>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8"/>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42"/>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c r="ET114" s="26"/>
      <c r="EU114" s="26"/>
      <c r="EV114" s="27"/>
      <c r="EW114" s="27"/>
      <c r="EX114" s="27"/>
      <c r="EY114" s="27"/>
      <c r="EZ114" s="27"/>
      <c r="FA114" s="27"/>
      <c r="FB114" s="27"/>
      <c r="FC114" s="27"/>
      <c r="FD114" s="27"/>
      <c r="FE114" s="27"/>
      <c r="FF114" s="27"/>
      <c r="FG114" s="27"/>
      <c r="FH114" s="27"/>
    </row>
    <row r="115" spans="2:164" s="1" customFormat="1" ht="30" customHeight="1">
      <c r="B115" s="147">
        <v>124</v>
      </c>
      <c r="C115" s="358">
        <v>44105</v>
      </c>
      <c r="D115" s="360" t="s">
        <v>263</v>
      </c>
      <c r="E115" s="358"/>
      <c r="F115" s="148" t="s">
        <v>142</v>
      </c>
      <c r="G115" s="148" t="s">
        <v>34</v>
      </c>
      <c r="H115" s="158" t="s">
        <v>16</v>
      </c>
      <c r="I115" s="135" t="s">
        <v>109</v>
      </c>
      <c r="J115" s="119" t="s">
        <v>151</v>
      </c>
      <c r="K115" s="149"/>
      <c r="L115" s="150"/>
      <c r="M115" s="149"/>
      <c r="N115" s="151">
        <v>3</v>
      </c>
      <c r="O115" s="152">
        <v>3</v>
      </c>
      <c r="P115" s="152">
        <v>4</v>
      </c>
      <c r="Q115" s="153" t="s">
        <v>34</v>
      </c>
      <c r="R115" s="153" t="s">
        <v>34</v>
      </c>
      <c r="S115" s="154" t="s">
        <v>34</v>
      </c>
      <c r="T115" s="151">
        <v>1</v>
      </c>
      <c r="U115" s="153" t="s">
        <v>35</v>
      </c>
      <c r="V115" s="152">
        <v>4</v>
      </c>
      <c r="W115" s="152">
        <v>4</v>
      </c>
      <c r="X115" s="155">
        <v>4</v>
      </c>
      <c r="Y115" s="151">
        <v>5</v>
      </c>
      <c r="Z115" s="152">
        <v>5</v>
      </c>
      <c r="AA115" s="152">
        <v>5</v>
      </c>
      <c r="AB115" s="153" t="s">
        <v>34</v>
      </c>
      <c r="AC115" s="152">
        <v>5</v>
      </c>
      <c r="AD115" s="152">
        <v>3</v>
      </c>
      <c r="AE115" s="155">
        <v>3</v>
      </c>
      <c r="AF115" s="151">
        <v>1</v>
      </c>
      <c r="AG115" s="155">
        <v>1</v>
      </c>
      <c r="AH115" s="151">
        <v>2</v>
      </c>
      <c r="AI115" s="152">
        <v>4</v>
      </c>
      <c r="AJ115" s="152">
        <v>4</v>
      </c>
      <c r="AK115" s="153" t="s">
        <v>35</v>
      </c>
      <c r="AL115" s="153" t="s">
        <v>34</v>
      </c>
      <c r="AM115" s="153" t="s">
        <v>34</v>
      </c>
      <c r="AN115" s="152">
        <v>3</v>
      </c>
      <c r="AO115" s="154" t="s">
        <v>201</v>
      </c>
      <c r="AP115" s="26"/>
      <c r="AQ115" s="45"/>
      <c r="AR115" s="26"/>
      <c r="AS115" s="30"/>
      <c r="AT115" s="30"/>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8"/>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42"/>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7"/>
      <c r="EW115" s="27"/>
      <c r="EX115" s="27"/>
      <c r="EY115" s="27"/>
      <c r="EZ115" s="27"/>
      <c r="FA115" s="27"/>
      <c r="FB115" s="27"/>
      <c r="FC115" s="27"/>
      <c r="FD115" s="27"/>
      <c r="FE115" s="27"/>
      <c r="FF115" s="27"/>
      <c r="FG115" s="27"/>
      <c r="FH115" s="27"/>
    </row>
    <row r="116" spans="2:164" s="1" customFormat="1" ht="30" customHeight="1">
      <c r="B116" s="147">
        <v>125</v>
      </c>
      <c r="C116" s="358">
        <v>44105</v>
      </c>
      <c r="D116" s="360" t="s">
        <v>263</v>
      </c>
      <c r="E116" s="358"/>
      <c r="F116" s="148" t="s">
        <v>142</v>
      </c>
      <c r="G116" s="148" t="s">
        <v>34</v>
      </c>
      <c r="H116" s="158" t="s">
        <v>16</v>
      </c>
      <c r="I116" s="135" t="s">
        <v>109</v>
      </c>
      <c r="J116" s="119" t="s">
        <v>151</v>
      </c>
      <c r="K116" s="149"/>
      <c r="L116" s="150"/>
      <c r="M116" s="149"/>
      <c r="N116" s="151"/>
      <c r="O116" s="152">
        <v>2</v>
      </c>
      <c r="P116" s="152"/>
      <c r="Q116" s="153" t="s">
        <v>34</v>
      </c>
      <c r="R116" s="153" t="s">
        <v>34</v>
      </c>
      <c r="S116" s="154" t="s">
        <v>34</v>
      </c>
      <c r="T116" s="151">
        <v>2</v>
      </c>
      <c r="U116" s="153" t="s">
        <v>34</v>
      </c>
      <c r="V116" s="152">
        <v>3</v>
      </c>
      <c r="W116" s="152"/>
      <c r="X116" s="155"/>
      <c r="Y116" s="151"/>
      <c r="Z116" s="152">
        <v>3</v>
      </c>
      <c r="AA116" s="152">
        <v>3</v>
      </c>
      <c r="AB116" s="153" t="s">
        <v>201</v>
      </c>
      <c r="AC116" s="152">
        <v>5</v>
      </c>
      <c r="AD116" s="152">
        <v>2</v>
      </c>
      <c r="AE116" s="155"/>
      <c r="AF116" s="151">
        <v>2</v>
      </c>
      <c r="AG116" s="155">
        <v>2</v>
      </c>
      <c r="AH116" s="151"/>
      <c r="AI116" s="152">
        <v>2</v>
      </c>
      <c r="AJ116" s="152">
        <v>2</v>
      </c>
      <c r="AK116" s="153" t="s">
        <v>35</v>
      </c>
      <c r="AL116" s="153" t="s">
        <v>34</v>
      </c>
      <c r="AM116" s="153" t="s">
        <v>34</v>
      </c>
      <c r="AN116" s="152">
        <v>2</v>
      </c>
      <c r="AO116" s="154" t="s">
        <v>34</v>
      </c>
      <c r="AP116" s="26"/>
      <c r="AQ116" s="45"/>
      <c r="AR116" s="26"/>
      <c r="AS116" s="30"/>
      <c r="AT116" s="30"/>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8"/>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42"/>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7"/>
      <c r="EW116" s="27"/>
      <c r="EX116" s="27"/>
      <c r="EY116" s="27"/>
      <c r="EZ116" s="27"/>
      <c r="FA116" s="27"/>
      <c r="FB116" s="27"/>
      <c r="FC116" s="27"/>
      <c r="FD116" s="27"/>
      <c r="FE116" s="27"/>
      <c r="FF116" s="27"/>
      <c r="FG116" s="27"/>
      <c r="FH116" s="27"/>
    </row>
    <row r="117" spans="2:164" s="1" customFormat="1" ht="30" customHeight="1">
      <c r="B117" s="147">
        <v>126</v>
      </c>
      <c r="C117" s="358">
        <v>44105</v>
      </c>
      <c r="D117" s="360" t="s">
        <v>263</v>
      </c>
      <c r="E117" s="358"/>
      <c r="F117" s="148" t="s">
        <v>142</v>
      </c>
      <c r="G117" s="148" t="s">
        <v>35</v>
      </c>
      <c r="H117" s="158" t="s">
        <v>365</v>
      </c>
      <c r="I117" s="135" t="s">
        <v>272</v>
      </c>
      <c r="J117" s="119" t="s">
        <v>152</v>
      </c>
      <c r="K117" s="149"/>
      <c r="L117" s="150"/>
      <c r="M117" s="149"/>
      <c r="N117" s="151">
        <v>5</v>
      </c>
      <c r="O117" s="152">
        <v>4</v>
      </c>
      <c r="P117" s="152">
        <v>4</v>
      </c>
      <c r="Q117" s="153" t="s">
        <v>35</v>
      </c>
      <c r="R117" s="153" t="s">
        <v>34</v>
      </c>
      <c r="S117" s="154" t="s">
        <v>34</v>
      </c>
      <c r="T117" s="151">
        <v>5</v>
      </c>
      <c r="U117" s="153" t="s">
        <v>35</v>
      </c>
      <c r="V117" s="152">
        <v>5</v>
      </c>
      <c r="W117" s="152">
        <v>5</v>
      </c>
      <c r="X117" s="155">
        <v>5</v>
      </c>
      <c r="Y117" s="151">
        <v>5</v>
      </c>
      <c r="Z117" s="152">
        <v>5</v>
      </c>
      <c r="AA117" s="152">
        <v>5</v>
      </c>
      <c r="AB117" s="153" t="s">
        <v>35</v>
      </c>
      <c r="AC117" s="152">
        <v>5</v>
      </c>
      <c r="AD117" s="152">
        <v>5</v>
      </c>
      <c r="AE117" s="155">
        <v>4</v>
      </c>
      <c r="AF117" s="151">
        <v>5</v>
      </c>
      <c r="AG117" s="155">
        <v>5</v>
      </c>
      <c r="AH117" s="151">
        <v>5</v>
      </c>
      <c r="AI117" s="152">
        <v>5</v>
      </c>
      <c r="AJ117" s="152">
        <v>5</v>
      </c>
      <c r="AK117" s="153" t="s">
        <v>201</v>
      </c>
      <c r="AL117" s="153" t="s">
        <v>35</v>
      </c>
      <c r="AM117" s="153" t="s">
        <v>201</v>
      </c>
      <c r="AN117" s="152">
        <v>5</v>
      </c>
      <c r="AO117" s="154" t="s">
        <v>35</v>
      </c>
      <c r="AP117" s="26"/>
      <c r="AQ117" s="45"/>
      <c r="AR117" s="26"/>
      <c r="AS117" s="30"/>
      <c r="AT117" s="30"/>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8"/>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42"/>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c r="EU117" s="26"/>
      <c r="EV117" s="27"/>
      <c r="EW117" s="27"/>
      <c r="EX117" s="27"/>
      <c r="EY117" s="27"/>
      <c r="EZ117" s="27"/>
      <c r="FA117" s="27"/>
      <c r="FB117" s="27"/>
      <c r="FC117" s="27"/>
      <c r="FD117" s="27"/>
      <c r="FE117" s="27"/>
      <c r="FF117" s="27"/>
      <c r="FG117" s="27"/>
      <c r="FH117" s="27"/>
    </row>
    <row r="118" spans="2:164" s="1" customFormat="1" ht="30" customHeight="1">
      <c r="B118" s="147">
        <v>128</v>
      </c>
      <c r="C118" s="358">
        <v>44124</v>
      </c>
      <c r="D118" s="360" t="s">
        <v>263</v>
      </c>
      <c r="E118" s="358"/>
      <c r="F118" s="148" t="s">
        <v>142</v>
      </c>
      <c r="G118" s="148" t="s">
        <v>34</v>
      </c>
      <c r="H118" s="158" t="s">
        <v>366</v>
      </c>
      <c r="I118" s="135" t="s">
        <v>147</v>
      </c>
      <c r="J118" s="119" t="s">
        <v>151</v>
      </c>
      <c r="K118" s="149"/>
      <c r="L118" s="150"/>
      <c r="M118" s="149"/>
      <c r="N118" s="151">
        <v>4</v>
      </c>
      <c r="O118" s="152">
        <v>4</v>
      </c>
      <c r="P118" s="152">
        <v>4</v>
      </c>
      <c r="Q118" s="153" t="s">
        <v>34</v>
      </c>
      <c r="R118" s="153" t="s">
        <v>34</v>
      </c>
      <c r="S118" s="154" t="s">
        <v>201</v>
      </c>
      <c r="T118" s="151">
        <v>5</v>
      </c>
      <c r="U118" s="153" t="s">
        <v>201</v>
      </c>
      <c r="V118" s="152">
        <v>5</v>
      </c>
      <c r="W118" s="152">
        <v>5</v>
      </c>
      <c r="X118" s="155">
        <v>5</v>
      </c>
      <c r="Y118" s="151">
        <v>4</v>
      </c>
      <c r="Z118" s="152">
        <v>4</v>
      </c>
      <c r="AA118" s="152">
        <v>4</v>
      </c>
      <c r="AB118" s="153" t="s">
        <v>201</v>
      </c>
      <c r="AC118" s="152">
        <v>5</v>
      </c>
      <c r="AD118" s="152"/>
      <c r="AE118" s="155">
        <v>4</v>
      </c>
      <c r="AF118" s="151"/>
      <c r="AG118" s="155"/>
      <c r="AH118" s="151"/>
      <c r="AI118" s="152"/>
      <c r="AJ118" s="152"/>
      <c r="AK118" s="153" t="s">
        <v>201</v>
      </c>
      <c r="AL118" s="153" t="s">
        <v>201</v>
      </c>
      <c r="AM118" s="153" t="s">
        <v>201</v>
      </c>
      <c r="AN118" s="152"/>
      <c r="AO118" s="154" t="s">
        <v>201</v>
      </c>
      <c r="AP118" s="26"/>
      <c r="AQ118" s="45"/>
      <c r="AR118" s="26"/>
      <c r="AS118" s="30"/>
      <c r="AT118" s="30"/>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8"/>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6"/>
      <c r="DJ118" s="26"/>
      <c r="DK118" s="26"/>
      <c r="DL118" s="42"/>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7"/>
      <c r="EW118" s="27"/>
      <c r="EX118" s="27"/>
      <c r="EY118" s="27"/>
      <c r="EZ118" s="27"/>
      <c r="FA118" s="27"/>
      <c r="FB118" s="27"/>
      <c r="FC118" s="27"/>
      <c r="FD118" s="27"/>
      <c r="FE118" s="27"/>
      <c r="FF118" s="27"/>
      <c r="FG118" s="27"/>
      <c r="FH118" s="27"/>
    </row>
    <row r="119" spans="2:164" s="1" customFormat="1" ht="30" customHeight="1">
      <c r="B119" s="147">
        <v>129</v>
      </c>
      <c r="C119" s="358">
        <v>44105</v>
      </c>
      <c r="D119" s="360" t="s">
        <v>263</v>
      </c>
      <c r="E119" s="358"/>
      <c r="F119" s="148" t="s">
        <v>142</v>
      </c>
      <c r="G119" s="148" t="s">
        <v>35</v>
      </c>
      <c r="H119" s="158" t="s">
        <v>323</v>
      </c>
      <c r="I119" s="135" t="s">
        <v>149</v>
      </c>
      <c r="J119" s="119" t="s">
        <v>151</v>
      </c>
      <c r="K119" s="149" t="s">
        <v>380</v>
      </c>
      <c r="L119" s="150"/>
      <c r="M119" s="149"/>
      <c r="N119" s="151">
        <v>5</v>
      </c>
      <c r="O119" s="152">
        <v>2</v>
      </c>
      <c r="P119" s="152">
        <v>2</v>
      </c>
      <c r="Q119" s="153" t="s">
        <v>34</v>
      </c>
      <c r="R119" s="153" t="s">
        <v>34</v>
      </c>
      <c r="S119" s="154" t="s">
        <v>34</v>
      </c>
      <c r="T119" s="151">
        <v>5</v>
      </c>
      <c r="U119" s="153" t="s">
        <v>34</v>
      </c>
      <c r="V119" s="152">
        <v>5</v>
      </c>
      <c r="W119" s="152">
        <v>4</v>
      </c>
      <c r="X119" s="155">
        <v>4</v>
      </c>
      <c r="Y119" s="151">
        <v>5</v>
      </c>
      <c r="Z119" s="152">
        <v>5</v>
      </c>
      <c r="AA119" s="152">
        <v>5</v>
      </c>
      <c r="AB119" s="153" t="s">
        <v>201</v>
      </c>
      <c r="AC119" s="152">
        <v>4</v>
      </c>
      <c r="AD119" s="152">
        <v>5</v>
      </c>
      <c r="AE119" s="155">
        <v>5</v>
      </c>
      <c r="AF119" s="151">
        <v>5</v>
      </c>
      <c r="AG119" s="155">
        <v>5</v>
      </c>
      <c r="AH119" s="151"/>
      <c r="AI119" s="152"/>
      <c r="AJ119" s="152"/>
      <c r="AK119" s="153" t="s">
        <v>201</v>
      </c>
      <c r="AL119" s="153" t="s">
        <v>201</v>
      </c>
      <c r="AM119" s="153" t="s">
        <v>201</v>
      </c>
      <c r="AN119" s="152"/>
      <c r="AO119" s="154" t="s">
        <v>201</v>
      </c>
      <c r="AP119" s="26"/>
      <c r="AQ119" s="45"/>
      <c r="AR119" s="26"/>
      <c r="AS119" s="30"/>
      <c r="AT119" s="30"/>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8"/>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6"/>
      <c r="DJ119" s="26"/>
      <c r="DK119" s="26"/>
      <c r="DL119" s="42"/>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7"/>
      <c r="EW119" s="27"/>
      <c r="EX119" s="27"/>
      <c r="EY119" s="27"/>
      <c r="EZ119" s="27"/>
      <c r="FA119" s="27"/>
      <c r="FB119" s="27"/>
      <c r="FC119" s="27"/>
      <c r="FD119" s="27"/>
      <c r="FE119" s="27"/>
      <c r="FF119" s="27"/>
      <c r="FG119" s="27"/>
      <c r="FH119" s="27"/>
    </row>
    <row r="120" spans="2:164" s="1" customFormat="1" ht="30" customHeight="1">
      <c r="B120" s="147">
        <v>130</v>
      </c>
      <c r="C120" s="358">
        <v>44105</v>
      </c>
      <c r="D120" s="360" t="s">
        <v>263</v>
      </c>
      <c r="E120" s="358"/>
      <c r="F120" s="148" t="s">
        <v>142</v>
      </c>
      <c r="G120" s="148" t="s">
        <v>34</v>
      </c>
      <c r="H120" s="158" t="s">
        <v>202</v>
      </c>
      <c r="I120" s="135" t="s">
        <v>147</v>
      </c>
      <c r="J120" s="119" t="s">
        <v>151</v>
      </c>
      <c r="K120" s="149"/>
      <c r="L120" s="150"/>
      <c r="M120" s="149"/>
      <c r="N120" s="151">
        <v>4</v>
      </c>
      <c r="O120" s="152">
        <v>4</v>
      </c>
      <c r="P120" s="152"/>
      <c r="Q120" s="153" t="s">
        <v>35</v>
      </c>
      <c r="R120" s="153" t="s">
        <v>35</v>
      </c>
      <c r="S120" s="154" t="s">
        <v>34</v>
      </c>
      <c r="T120" s="151">
        <v>4</v>
      </c>
      <c r="U120" s="153" t="s">
        <v>35</v>
      </c>
      <c r="V120" s="152">
        <v>4</v>
      </c>
      <c r="W120" s="152">
        <v>4</v>
      </c>
      <c r="X120" s="155">
        <v>5</v>
      </c>
      <c r="Y120" s="151">
        <v>5</v>
      </c>
      <c r="Z120" s="152">
        <v>5</v>
      </c>
      <c r="AA120" s="152">
        <v>5</v>
      </c>
      <c r="AB120" s="153" t="s">
        <v>35</v>
      </c>
      <c r="AC120" s="152">
        <v>5</v>
      </c>
      <c r="AD120" s="152">
        <v>5</v>
      </c>
      <c r="AE120" s="155">
        <v>5</v>
      </c>
      <c r="AF120" s="151">
        <v>5</v>
      </c>
      <c r="AG120" s="155">
        <v>5</v>
      </c>
      <c r="AH120" s="151">
        <v>5</v>
      </c>
      <c r="AI120" s="152">
        <v>5</v>
      </c>
      <c r="AJ120" s="152">
        <v>5</v>
      </c>
      <c r="AK120" s="153" t="s">
        <v>35</v>
      </c>
      <c r="AL120" s="153" t="s">
        <v>35</v>
      </c>
      <c r="AM120" s="153" t="s">
        <v>35</v>
      </c>
      <c r="AN120" s="152">
        <v>5</v>
      </c>
      <c r="AO120" s="154" t="s">
        <v>35</v>
      </c>
      <c r="AP120" s="26"/>
      <c r="AQ120" s="45"/>
      <c r="AR120" s="26"/>
      <c r="AS120" s="30"/>
      <c r="AT120" s="30"/>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8"/>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6"/>
      <c r="DJ120" s="26"/>
      <c r="DK120" s="26"/>
      <c r="DL120" s="42"/>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7"/>
      <c r="EW120" s="27"/>
      <c r="EX120" s="27"/>
      <c r="EY120" s="27"/>
      <c r="EZ120" s="27"/>
      <c r="FA120" s="27"/>
      <c r="FB120" s="27"/>
      <c r="FC120" s="27"/>
      <c r="FD120" s="27"/>
      <c r="FE120" s="27"/>
      <c r="FF120" s="27"/>
      <c r="FG120" s="27"/>
      <c r="FH120" s="27"/>
    </row>
    <row r="121" spans="2:164" s="1" customFormat="1" ht="30" customHeight="1">
      <c r="B121" s="147">
        <v>132</v>
      </c>
      <c r="C121" s="358">
        <v>44105</v>
      </c>
      <c r="D121" s="360" t="s">
        <v>263</v>
      </c>
      <c r="E121" s="358"/>
      <c r="F121" s="148" t="s">
        <v>142</v>
      </c>
      <c r="G121" s="148" t="s">
        <v>34</v>
      </c>
      <c r="H121" s="158" t="s">
        <v>367</v>
      </c>
      <c r="I121" s="135" t="s">
        <v>272</v>
      </c>
      <c r="J121" s="119" t="s">
        <v>151</v>
      </c>
      <c r="K121" s="149"/>
      <c r="L121" s="150"/>
      <c r="M121" s="149"/>
      <c r="N121" s="151">
        <v>3</v>
      </c>
      <c r="O121" s="152">
        <v>2</v>
      </c>
      <c r="P121" s="152">
        <v>2</v>
      </c>
      <c r="Q121" s="153" t="s">
        <v>34</v>
      </c>
      <c r="R121" s="153" t="s">
        <v>34</v>
      </c>
      <c r="S121" s="154" t="s">
        <v>34</v>
      </c>
      <c r="T121" s="151">
        <v>1</v>
      </c>
      <c r="U121" s="153" t="s">
        <v>34</v>
      </c>
      <c r="V121" s="152">
        <v>2</v>
      </c>
      <c r="W121" s="152">
        <v>2</v>
      </c>
      <c r="X121" s="155">
        <v>2</v>
      </c>
      <c r="Y121" s="151"/>
      <c r="Z121" s="152">
        <v>4</v>
      </c>
      <c r="AA121" s="152">
        <v>5</v>
      </c>
      <c r="AB121" s="153" t="s">
        <v>201</v>
      </c>
      <c r="AC121" s="152">
        <v>2</v>
      </c>
      <c r="AD121" s="152">
        <v>2</v>
      </c>
      <c r="AE121" s="155">
        <v>3</v>
      </c>
      <c r="AF121" s="151"/>
      <c r="AG121" s="155"/>
      <c r="AH121" s="151">
        <v>5</v>
      </c>
      <c r="AI121" s="152">
        <v>2</v>
      </c>
      <c r="AJ121" s="152">
        <v>2</v>
      </c>
      <c r="AK121" s="153" t="s">
        <v>35</v>
      </c>
      <c r="AL121" s="153" t="s">
        <v>201</v>
      </c>
      <c r="AM121" s="153" t="s">
        <v>35</v>
      </c>
      <c r="AN121" s="152">
        <v>3</v>
      </c>
      <c r="AO121" s="154" t="s">
        <v>201</v>
      </c>
      <c r="AP121" s="26"/>
      <c r="AQ121" s="45"/>
      <c r="AR121" s="26"/>
      <c r="AS121" s="30"/>
      <c r="AT121" s="30"/>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8"/>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6"/>
      <c r="DJ121" s="26"/>
      <c r="DK121" s="26"/>
      <c r="DL121" s="42"/>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7"/>
      <c r="EW121" s="27"/>
      <c r="EX121" s="27"/>
      <c r="EY121" s="27"/>
      <c r="EZ121" s="27"/>
      <c r="FA121" s="27"/>
      <c r="FB121" s="27"/>
      <c r="FC121" s="27"/>
      <c r="FD121" s="27"/>
      <c r="FE121" s="27"/>
      <c r="FF121" s="27"/>
      <c r="FG121" s="27"/>
      <c r="FH121" s="27"/>
    </row>
    <row r="122" spans="2:164" s="1" customFormat="1" ht="30" customHeight="1">
      <c r="B122" s="147">
        <v>134</v>
      </c>
      <c r="C122" s="358">
        <v>44124</v>
      </c>
      <c r="D122" s="360" t="s">
        <v>263</v>
      </c>
      <c r="E122" s="358"/>
      <c r="F122" s="148" t="s">
        <v>142</v>
      </c>
      <c r="G122" s="148" t="s">
        <v>34</v>
      </c>
      <c r="H122" s="158" t="s">
        <v>16</v>
      </c>
      <c r="I122" s="135" t="s">
        <v>109</v>
      </c>
      <c r="J122" s="119" t="s">
        <v>151</v>
      </c>
      <c r="K122" s="149"/>
      <c r="L122" s="150"/>
      <c r="M122" s="149"/>
      <c r="N122" s="151">
        <v>4</v>
      </c>
      <c r="O122" s="152">
        <v>4</v>
      </c>
      <c r="P122" s="152">
        <v>4</v>
      </c>
      <c r="Q122" s="153" t="s">
        <v>34</v>
      </c>
      <c r="R122" s="153" t="s">
        <v>35</v>
      </c>
      <c r="S122" s="154" t="s">
        <v>35</v>
      </c>
      <c r="T122" s="151"/>
      <c r="U122" s="153" t="s">
        <v>201</v>
      </c>
      <c r="V122" s="152"/>
      <c r="W122" s="152"/>
      <c r="X122" s="155"/>
      <c r="Y122" s="151"/>
      <c r="Z122" s="152"/>
      <c r="AA122" s="152"/>
      <c r="AB122" s="153" t="s">
        <v>201</v>
      </c>
      <c r="AC122" s="152"/>
      <c r="AD122" s="152"/>
      <c r="AE122" s="155"/>
      <c r="AF122" s="151"/>
      <c r="AG122" s="155"/>
      <c r="AH122" s="151"/>
      <c r="AI122" s="152"/>
      <c r="AJ122" s="152"/>
      <c r="AK122" s="153" t="s">
        <v>201</v>
      </c>
      <c r="AL122" s="153" t="s">
        <v>201</v>
      </c>
      <c r="AM122" s="153" t="s">
        <v>201</v>
      </c>
      <c r="AN122" s="152"/>
      <c r="AO122" s="154" t="s">
        <v>201</v>
      </c>
      <c r="AP122" s="26"/>
      <c r="AQ122" s="45"/>
      <c r="AR122" s="26"/>
      <c r="AS122" s="30"/>
      <c r="AT122" s="30"/>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8"/>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6"/>
      <c r="DJ122" s="26"/>
      <c r="DK122" s="26"/>
      <c r="DL122" s="42"/>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c r="ET122" s="26"/>
      <c r="EU122" s="26"/>
      <c r="EV122" s="27"/>
      <c r="EW122" s="27"/>
      <c r="EX122" s="27"/>
      <c r="EY122" s="27"/>
      <c r="EZ122" s="27"/>
      <c r="FA122" s="27"/>
      <c r="FB122" s="27"/>
      <c r="FC122" s="27"/>
      <c r="FD122" s="27"/>
      <c r="FE122" s="27"/>
      <c r="FF122" s="27"/>
      <c r="FG122" s="27"/>
      <c r="FH122" s="27"/>
    </row>
    <row r="123" spans="2:164" s="1" customFormat="1" ht="30" customHeight="1">
      <c r="B123" s="147">
        <v>135</v>
      </c>
      <c r="C123" s="358">
        <v>44124</v>
      </c>
      <c r="D123" s="360" t="s">
        <v>265</v>
      </c>
      <c r="E123" s="358"/>
      <c r="F123" s="148" t="s">
        <v>142</v>
      </c>
      <c r="G123" s="148" t="s">
        <v>35</v>
      </c>
      <c r="H123" s="158" t="s">
        <v>368</v>
      </c>
      <c r="I123" s="135" t="s">
        <v>150</v>
      </c>
      <c r="J123" s="119" t="s">
        <v>152</v>
      </c>
      <c r="K123" s="149"/>
      <c r="L123" s="150"/>
      <c r="M123" s="149"/>
      <c r="N123" s="151">
        <v>4</v>
      </c>
      <c r="O123" s="152">
        <v>4</v>
      </c>
      <c r="P123" s="152">
        <v>4</v>
      </c>
      <c r="Q123" s="153" t="s">
        <v>35</v>
      </c>
      <c r="R123" s="153" t="s">
        <v>34</v>
      </c>
      <c r="S123" s="154" t="s">
        <v>34</v>
      </c>
      <c r="T123" s="151">
        <v>4</v>
      </c>
      <c r="U123" s="153" t="s">
        <v>35</v>
      </c>
      <c r="V123" s="152">
        <v>4</v>
      </c>
      <c r="W123" s="152">
        <v>4</v>
      </c>
      <c r="X123" s="155">
        <v>5</v>
      </c>
      <c r="Y123" s="151">
        <v>5</v>
      </c>
      <c r="Z123" s="152">
        <v>5</v>
      </c>
      <c r="AA123" s="152">
        <v>5</v>
      </c>
      <c r="AB123" s="153" t="s">
        <v>35</v>
      </c>
      <c r="AC123" s="152">
        <v>4</v>
      </c>
      <c r="AD123" s="152">
        <v>5</v>
      </c>
      <c r="AE123" s="155">
        <v>5</v>
      </c>
      <c r="AF123" s="151">
        <v>4</v>
      </c>
      <c r="AG123" s="155">
        <v>4</v>
      </c>
      <c r="AH123" s="151">
        <v>5</v>
      </c>
      <c r="AI123" s="152">
        <v>5</v>
      </c>
      <c r="AJ123" s="152">
        <v>2</v>
      </c>
      <c r="AK123" s="153" t="s">
        <v>35</v>
      </c>
      <c r="AL123" s="153" t="s">
        <v>35</v>
      </c>
      <c r="AM123" s="153" t="s">
        <v>35</v>
      </c>
      <c r="AN123" s="152">
        <v>4</v>
      </c>
      <c r="AO123" s="154" t="s">
        <v>35</v>
      </c>
      <c r="AP123" s="26"/>
      <c r="AQ123" s="45"/>
      <c r="AR123" s="26"/>
      <c r="AS123" s="30"/>
      <c r="AT123" s="30"/>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8"/>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6"/>
      <c r="DJ123" s="26"/>
      <c r="DK123" s="26"/>
      <c r="DL123" s="42"/>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7"/>
      <c r="EW123" s="27"/>
      <c r="EX123" s="27"/>
      <c r="EY123" s="27"/>
      <c r="EZ123" s="27"/>
      <c r="FA123" s="27"/>
      <c r="FB123" s="27"/>
      <c r="FC123" s="27"/>
      <c r="FD123" s="27"/>
      <c r="FE123" s="27"/>
      <c r="FF123" s="27"/>
      <c r="FG123" s="27"/>
      <c r="FH123" s="27"/>
    </row>
    <row r="124" spans="2:164" s="1" customFormat="1" ht="30" customHeight="1">
      <c r="B124" s="147">
        <v>136</v>
      </c>
      <c r="C124" s="358">
        <v>44124</v>
      </c>
      <c r="D124" s="360" t="s">
        <v>263</v>
      </c>
      <c r="E124" s="358"/>
      <c r="F124" s="148" t="s">
        <v>142</v>
      </c>
      <c r="G124" s="148" t="s">
        <v>201</v>
      </c>
      <c r="H124" s="158"/>
      <c r="I124" s="135"/>
      <c r="J124" s="119" t="s">
        <v>151</v>
      </c>
      <c r="K124" s="149"/>
      <c r="L124" s="150"/>
      <c r="M124" s="149"/>
      <c r="N124" s="151">
        <v>5</v>
      </c>
      <c r="O124" s="152">
        <v>5</v>
      </c>
      <c r="P124" s="152">
        <v>5</v>
      </c>
      <c r="Q124" s="153" t="s">
        <v>34</v>
      </c>
      <c r="R124" s="153" t="s">
        <v>35</v>
      </c>
      <c r="S124" s="154" t="s">
        <v>35</v>
      </c>
      <c r="T124" s="151">
        <v>5</v>
      </c>
      <c r="U124" s="153" t="s">
        <v>34</v>
      </c>
      <c r="V124" s="152">
        <v>5</v>
      </c>
      <c r="W124" s="152"/>
      <c r="X124" s="155"/>
      <c r="Y124" s="151">
        <v>5</v>
      </c>
      <c r="Z124" s="152">
        <v>5</v>
      </c>
      <c r="AA124" s="152">
        <v>5</v>
      </c>
      <c r="AB124" s="153" t="s">
        <v>35</v>
      </c>
      <c r="AC124" s="152">
        <v>5</v>
      </c>
      <c r="AD124" s="152">
        <v>5</v>
      </c>
      <c r="AE124" s="155">
        <v>5</v>
      </c>
      <c r="AF124" s="151">
        <v>5</v>
      </c>
      <c r="AG124" s="155">
        <v>5</v>
      </c>
      <c r="AH124" s="151">
        <v>5</v>
      </c>
      <c r="AI124" s="152">
        <v>5</v>
      </c>
      <c r="AJ124" s="152">
        <v>5</v>
      </c>
      <c r="AK124" s="153" t="s">
        <v>35</v>
      </c>
      <c r="AL124" s="153" t="s">
        <v>201</v>
      </c>
      <c r="AM124" s="153" t="s">
        <v>35</v>
      </c>
      <c r="AN124" s="152">
        <v>5</v>
      </c>
      <c r="AO124" s="154" t="s">
        <v>35</v>
      </c>
      <c r="AP124" s="26"/>
      <c r="AQ124" s="45"/>
      <c r="AR124" s="26"/>
      <c r="AS124" s="30"/>
      <c r="AT124" s="30"/>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8"/>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6"/>
      <c r="DJ124" s="26"/>
      <c r="DK124" s="26"/>
      <c r="DL124" s="42"/>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6"/>
      <c r="EV124" s="27"/>
      <c r="EW124" s="27"/>
      <c r="EX124" s="27"/>
      <c r="EY124" s="27"/>
      <c r="EZ124" s="27"/>
      <c r="FA124" s="27"/>
      <c r="FB124" s="27"/>
      <c r="FC124" s="27"/>
      <c r="FD124" s="27"/>
      <c r="FE124" s="27"/>
      <c r="FF124" s="27"/>
      <c r="FG124" s="27"/>
      <c r="FH124" s="27"/>
    </row>
    <row r="125" spans="2:164" s="1" customFormat="1" ht="30" customHeight="1">
      <c r="B125" s="147">
        <v>137</v>
      </c>
      <c r="C125" s="358">
        <v>44124</v>
      </c>
      <c r="D125" s="360" t="s">
        <v>263</v>
      </c>
      <c r="E125" s="358"/>
      <c r="F125" s="148" t="s">
        <v>142</v>
      </c>
      <c r="G125" s="148" t="s">
        <v>34</v>
      </c>
      <c r="H125" s="158"/>
      <c r="I125" s="135"/>
      <c r="J125" s="119" t="s">
        <v>151</v>
      </c>
      <c r="K125" s="149"/>
      <c r="L125" s="150"/>
      <c r="M125" s="149"/>
      <c r="N125" s="151">
        <v>4</v>
      </c>
      <c r="O125" s="152">
        <v>4</v>
      </c>
      <c r="P125" s="152"/>
      <c r="Q125" s="153" t="s">
        <v>34</v>
      </c>
      <c r="R125" s="153" t="s">
        <v>34</v>
      </c>
      <c r="S125" s="154" t="s">
        <v>34</v>
      </c>
      <c r="T125" s="151">
        <v>5</v>
      </c>
      <c r="U125" s="153" t="s">
        <v>34</v>
      </c>
      <c r="V125" s="152">
        <v>4</v>
      </c>
      <c r="W125" s="152">
        <v>4</v>
      </c>
      <c r="X125" s="155">
        <v>4</v>
      </c>
      <c r="Y125" s="151">
        <v>3</v>
      </c>
      <c r="Z125" s="152">
        <v>5</v>
      </c>
      <c r="AA125" s="152">
        <v>5</v>
      </c>
      <c r="AB125" s="153" t="s">
        <v>35</v>
      </c>
      <c r="AC125" s="152">
        <v>5</v>
      </c>
      <c r="AD125" s="152">
        <v>5</v>
      </c>
      <c r="AE125" s="155">
        <v>3</v>
      </c>
      <c r="AF125" s="151">
        <v>3</v>
      </c>
      <c r="AG125" s="155">
        <v>4</v>
      </c>
      <c r="AH125" s="151">
        <v>4</v>
      </c>
      <c r="AI125" s="152">
        <v>4</v>
      </c>
      <c r="AJ125" s="152">
        <v>4</v>
      </c>
      <c r="AK125" s="153" t="s">
        <v>35</v>
      </c>
      <c r="AL125" s="153" t="s">
        <v>34</v>
      </c>
      <c r="AM125" s="153" t="s">
        <v>201</v>
      </c>
      <c r="AN125" s="152">
        <v>4</v>
      </c>
      <c r="AO125" s="154" t="s">
        <v>201</v>
      </c>
      <c r="AP125" s="26"/>
      <c r="AQ125" s="45"/>
      <c r="AR125" s="26"/>
      <c r="AS125" s="30"/>
      <c r="AT125" s="30"/>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8"/>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6"/>
      <c r="DJ125" s="26"/>
      <c r="DK125" s="26"/>
      <c r="DL125" s="42"/>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7"/>
      <c r="EW125" s="27"/>
      <c r="EX125" s="27"/>
      <c r="EY125" s="27"/>
      <c r="EZ125" s="27"/>
      <c r="FA125" s="27"/>
      <c r="FB125" s="27"/>
      <c r="FC125" s="27"/>
      <c r="FD125" s="27"/>
      <c r="FE125" s="27"/>
      <c r="FF125" s="27"/>
      <c r="FG125" s="27"/>
      <c r="FH125" s="27"/>
    </row>
    <row r="126" spans="2:164" s="1" customFormat="1" ht="30" customHeight="1">
      <c r="B126" s="147">
        <v>138</v>
      </c>
      <c r="C126" s="358">
        <v>44124</v>
      </c>
      <c r="D126" s="360" t="s">
        <v>264</v>
      </c>
      <c r="E126" s="358"/>
      <c r="F126" s="148" t="s">
        <v>369</v>
      </c>
      <c r="G126" s="148" t="s">
        <v>35</v>
      </c>
      <c r="H126" s="158" t="s">
        <v>370</v>
      </c>
      <c r="I126" s="135" t="s">
        <v>203</v>
      </c>
      <c r="J126" s="119" t="s">
        <v>152</v>
      </c>
      <c r="K126" s="149"/>
      <c r="L126" s="150"/>
      <c r="M126" s="149"/>
      <c r="N126" s="151">
        <v>5</v>
      </c>
      <c r="O126" s="152">
        <v>5</v>
      </c>
      <c r="P126" s="152">
        <v>5</v>
      </c>
      <c r="Q126" s="153" t="s">
        <v>35</v>
      </c>
      <c r="R126" s="153" t="s">
        <v>34</v>
      </c>
      <c r="S126" s="154" t="s">
        <v>34</v>
      </c>
      <c r="T126" s="151">
        <v>5</v>
      </c>
      <c r="U126" s="153" t="s">
        <v>201</v>
      </c>
      <c r="V126" s="152">
        <v>5</v>
      </c>
      <c r="W126" s="152">
        <v>5</v>
      </c>
      <c r="X126" s="155">
        <v>5</v>
      </c>
      <c r="Y126" s="151">
        <v>5</v>
      </c>
      <c r="Z126" s="152">
        <v>5</v>
      </c>
      <c r="AA126" s="152">
        <v>5</v>
      </c>
      <c r="AB126" s="153" t="s">
        <v>35</v>
      </c>
      <c r="AC126" s="152">
        <v>5</v>
      </c>
      <c r="AD126" s="152">
        <v>5</v>
      </c>
      <c r="AE126" s="155">
        <v>5</v>
      </c>
      <c r="AF126" s="151"/>
      <c r="AG126" s="155"/>
      <c r="AH126" s="151">
        <v>5</v>
      </c>
      <c r="AI126" s="152">
        <v>5</v>
      </c>
      <c r="AJ126" s="152">
        <v>5</v>
      </c>
      <c r="AK126" s="153" t="s">
        <v>35</v>
      </c>
      <c r="AL126" s="153" t="s">
        <v>35</v>
      </c>
      <c r="AM126" s="153" t="s">
        <v>35</v>
      </c>
      <c r="AN126" s="152">
        <v>5</v>
      </c>
      <c r="AO126" s="154" t="s">
        <v>35</v>
      </c>
      <c r="AP126" s="26"/>
      <c r="AQ126" s="45"/>
      <c r="AR126" s="26"/>
      <c r="AS126" s="30"/>
      <c r="AT126" s="30"/>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8"/>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42"/>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7"/>
      <c r="EW126" s="27"/>
      <c r="EX126" s="27"/>
      <c r="EY126" s="27"/>
      <c r="EZ126" s="27"/>
      <c r="FA126" s="27"/>
      <c r="FB126" s="27"/>
      <c r="FC126" s="27"/>
      <c r="FD126" s="27"/>
      <c r="FE126" s="27"/>
      <c r="FF126" s="27"/>
      <c r="FG126" s="27"/>
      <c r="FH126" s="27"/>
    </row>
    <row r="127" spans="2:164" s="1" customFormat="1" ht="30" customHeight="1">
      <c r="B127" s="147">
        <v>140</v>
      </c>
      <c r="C127" s="358">
        <v>44124</v>
      </c>
      <c r="D127" s="360" t="s">
        <v>263</v>
      </c>
      <c r="E127" s="358"/>
      <c r="F127" s="148" t="s">
        <v>142</v>
      </c>
      <c r="G127" s="148" t="s">
        <v>35</v>
      </c>
      <c r="H127" s="158" t="s">
        <v>16</v>
      </c>
      <c r="I127" s="135" t="s">
        <v>109</v>
      </c>
      <c r="J127" s="119" t="s">
        <v>152</v>
      </c>
      <c r="K127" s="149"/>
      <c r="L127" s="150"/>
      <c r="M127" s="149"/>
      <c r="N127" s="151">
        <v>5</v>
      </c>
      <c r="O127" s="152">
        <v>4</v>
      </c>
      <c r="P127" s="152">
        <v>4</v>
      </c>
      <c r="Q127" s="153" t="s">
        <v>35</v>
      </c>
      <c r="R127" s="153" t="s">
        <v>35</v>
      </c>
      <c r="S127" s="154" t="s">
        <v>201</v>
      </c>
      <c r="T127" s="151">
        <v>5</v>
      </c>
      <c r="U127" s="153" t="s">
        <v>34</v>
      </c>
      <c r="V127" s="152">
        <v>4</v>
      </c>
      <c r="W127" s="152">
        <v>4</v>
      </c>
      <c r="X127" s="155">
        <v>4</v>
      </c>
      <c r="Y127" s="151">
        <v>5</v>
      </c>
      <c r="Z127" s="152">
        <v>5</v>
      </c>
      <c r="AA127" s="152"/>
      <c r="AB127" s="153" t="s">
        <v>201</v>
      </c>
      <c r="AC127" s="152">
        <v>5</v>
      </c>
      <c r="AD127" s="152">
        <v>5</v>
      </c>
      <c r="AE127" s="155">
        <v>4</v>
      </c>
      <c r="AF127" s="151">
        <v>5</v>
      </c>
      <c r="AG127" s="155">
        <v>5</v>
      </c>
      <c r="AH127" s="151">
        <v>4</v>
      </c>
      <c r="AI127" s="152">
        <v>4</v>
      </c>
      <c r="AJ127" s="152">
        <v>3</v>
      </c>
      <c r="AK127" s="153" t="s">
        <v>34</v>
      </c>
      <c r="AL127" s="153" t="s">
        <v>35</v>
      </c>
      <c r="AM127" s="153" t="s">
        <v>35</v>
      </c>
      <c r="AN127" s="152">
        <v>4</v>
      </c>
      <c r="AO127" s="154" t="s">
        <v>201</v>
      </c>
      <c r="AP127" s="26"/>
      <c r="AQ127" s="45"/>
      <c r="AR127" s="26"/>
      <c r="AS127" s="30"/>
      <c r="AT127" s="30"/>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8"/>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6"/>
      <c r="DJ127" s="26"/>
      <c r="DK127" s="26"/>
      <c r="DL127" s="42"/>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7"/>
      <c r="EW127" s="27"/>
      <c r="EX127" s="27"/>
      <c r="EY127" s="27"/>
      <c r="EZ127" s="27"/>
      <c r="FA127" s="27"/>
      <c r="FB127" s="27"/>
      <c r="FC127" s="27"/>
      <c r="FD127" s="27"/>
      <c r="FE127" s="27"/>
      <c r="FF127" s="27"/>
      <c r="FG127" s="27"/>
      <c r="FH127" s="27"/>
    </row>
    <row r="128" spans="2:164" s="1" customFormat="1" ht="30" customHeight="1">
      <c r="B128" s="147">
        <v>141</v>
      </c>
      <c r="C128" s="358">
        <v>44124</v>
      </c>
      <c r="D128" s="360" t="s">
        <v>263</v>
      </c>
      <c r="E128" s="358"/>
      <c r="F128" s="148" t="s">
        <v>142</v>
      </c>
      <c r="G128" s="148" t="s">
        <v>35</v>
      </c>
      <c r="H128" s="158" t="s">
        <v>16</v>
      </c>
      <c r="I128" s="135" t="s">
        <v>109</v>
      </c>
      <c r="J128" s="119" t="s">
        <v>152</v>
      </c>
      <c r="K128" s="149"/>
      <c r="L128" s="150"/>
      <c r="M128" s="149"/>
      <c r="N128" s="151">
        <v>4</v>
      </c>
      <c r="O128" s="152">
        <v>2</v>
      </c>
      <c r="P128" s="152">
        <v>4</v>
      </c>
      <c r="Q128" s="153" t="s">
        <v>35</v>
      </c>
      <c r="R128" s="153" t="s">
        <v>34</v>
      </c>
      <c r="S128" s="154" t="s">
        <v>34</v>
      </c>
      <c r="T128" s="151">
        <v>2</v>
      </c>
      <c r="U128" s="153" t="s">
        <v>34</v>
      </c>
      <c r="V128" s="152">
        <v>3</v>
      </c>
      <c r="W128" s="152">
        <v>2</v>
      </c>
      <c r="X128" s="155">
        <v>2</v>
      </c>
      <c r="Y128" s="151">
        <v>3</v>
      </c>
      <c r="Z128" s="152">
        <v>4</v>
      </c>
      <c r="AA128" s="152">
        <v>4</v>
      </c>
      <c r="AB128" s="153" t="s">
        <v>34</v>
      </c>
      <c r="AC128" s="152">
        <v>4</v>
      </c>
      <c r="AD128" s="152">
        <v>3</v>
      </c>
      <c r="AE128" s="155"/>
      <c r="AF128" s="151">
        <v>4</v>
      </c>
      <c r="AG128" s="155">
        <v>5</v>
      </c>
      <c r="AH128" s="151">
        <v>1</v>
      </c>
      <c r="AI128" s="152">
        <v>4</v>
      </c>
      <c r="AJ128" s="152">
        <v>2</v>
      </c>
      <c r="AK128" s="153" t="s">
        <v>35</v>
      </c>
      <c r="AL128" s="153" t="s">
        <v>34</v>
      </c>
      <c r="AM128" s="153" t="s">
        <v>34</v>
      </c>
      <c r="AN128" s="152">
        <v>3</v>
      </c>
      <c r="AO128" s="154" t="s">
        <v>35</v>
      </c>
      <c r="AP128" s="26"/>
      <c r="AQ128" s="45"/>
      <c r="AR128" s="26"/>
      <c r="AS128" s="30"/>
      <c r="AT128" s="30"/>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8"/>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6"/>
      <c r="DJ128" s="26"/>
      <c r="DK128" s="26"/>
      <c r="DL128" s="42"/>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7"/>
      <c r="EW128" s="27"/>
      <c r="EX128" s="27"/>
      <c r="EY128" s="27"/>
      <c r="EZ128" s="27"/>
      <c r="FA128" s="27"/>
      <c r="FB128" s="27"/>
      <c r="FC128" s="27"/>
      <c r="FD128" s="27"/>
      <c r="FE128" s="27"/>
      <c r="FF128" s="27"/>
      <c r="FG128" s="27"/>
      <c r="FH128" s="27"/>
    </row>
    <row r="129" spans="2:164" s="1" customFormat="1" ht="30" customHeight="1">
      <c r="B129" s="147">
        <v>142</v>
      </c>
      <c r="C129" s="358">
        <v>44124</v>
      </c>
      <c r="D129" s="360" t="s">
        <v>263</v>
      </c>
      <c r="E129" s="358"/>
      <c r="F129" s="148" t="s">
        <v>142</v>
      </c>
      <c r="G129" s="148" t="s">
        <v>34</v>
      </c>
      <c r="H129" s="158" t="s">
        <v>371</v>
      </c>
      <c r="I129" s="135" t="s">
        <v>150</v>
      </c>
      <c r="J129" s="119" t="s">
        <v>151</v>
      </c>
      <c r="K129" s="149"/>
      <c r="L129" s="150"/>
      <c r="M129" s="149"/>
      <c r="N129" s="151">
        <v>2</v>
      </c>
      <c r="O129" s="152">
        <v>2</v>
      </c>
      <c r="P129" s="152">
        <v>2</v>
      </c>
      <c r="Q129" s="153" t="s">
        <v>35</v>
      </c>
      <c r="R129" s="153" t="s">
        <v>34</v>
      </c>
      <c r="S129" s="154" t="s">
        <v>34</v>
      </c>
      <c r="T129" s="151">
        <v>5</v>
      </c>
      <c r="U129" s="153" t="s">
        <v>34</v>
      </c>
      <c r="V129" s="152">
        <v>3</v>
      </c>
      <c r="W129" s="152">
        <v>3</v>
      </c>
      <c r="X129" s="155">
        <v>3</v>
      </c>
      <c r="Y129" s="151">
        <v>4</v>
      </c>
      <c r="Z129" s="152">
        <v>5</v>
      </c>
      <c r="AA129" s="152">
        <v>5</v>
      </c>
      <c r="AB129" s="153" t="s">
        <v>201</v>
      </c>
      <c r="AC129" s="152">
        <v>5</v>
      </c>
      <c r="AD129" s="152">
        <v>3</v>
      </c>
      <c r="AE129" s="155">
        <v>4</v>
      </c>
      <c r="AF129" s="151">
        <v>4</v>
      </c>
      <c r="AG129" s="155">
        <v>4</v>
      </c>
      <c r="AH129" s="151">
        <v>5</v>
      </c>
      <c r="AI129" s="152">
        <v>3</v>
      </c>
      <c r="AJ129" s="152">
        <v>4</v>
      </c>
      <c r="AK129" s="153" t="s">
        <v>35</v>
      </c>
      <c r="AL129" s="153" t="s">
        <v>34</v>
      </c>
      <c r="AM129" s="153" t="s">
        <v>34</v>
      </c>
      <c r="AN129" s="152">
        <v>4</v>
      </c>
      <c r="AO129" s="154" t="s">
        <v>35</v>
      </c>
      <c r="AP129" s="26"/>
      <c r="AQ129" s="45"/>
      <c r="AR129" s="26"/>
      <c r="AS129" s="30"/>
      <c r="AT129" s="30"/>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8"/>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6"/>
      <c r="DJ129" s="26"/>
      <c r="DK129" s="26"/>
      <c r="DL129" s="42"/>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7"/>
      <c r="EW129" s="27"/>
      <c r="EX129" s="27"/>
      <c r="EY129" s="27"/>
      <c r="EZ129" s="27"/>
      <c r="FA129" s="27"/>
      <c r="FB129" s="27"/>
      <c r="FC129" s="27"/>
      <c r="FD129" s="27"/>
      <c r="FE129" s="27"/>
      <c r="FF129" s="27"/>
      <c r="FG129" s="27"/>
      <c r="FH129" s="27"/>
    </row>
    <row r="130" spans="2:164" s="1" customFormat="1" ht="30" customHeight="1">
      <c r="B130" s="147">
        <v>143</v>
      </c>
      <c r="C130" s="358">
        <v>44124</v>
      </c>
      <c r="D130" s="360" t="s">
        <v>263</v>
      </c>
      <c r="E130" s="358"/>
      <c r="F130" s="148" t="s">
        <v>142</v>
      </c>
      <c r="G130" s="148" t="s">
        <v>35</v>
      </c>
      <c r="H130" s="158" t="s">
        <v>372</v>
      </c>
      <c r="I130" s="135" t="s">
        <v>272</v>
      </c>
      <c r="J130" s="119" t="s">
        <v>152</v>
      </c>
      <c r="K130" s="149"/>
      <c r="L130" s="150"/>
      <c r="M130" s="149"/>
      <c r="N130" s="151">
        <v>4</v>
      </c>
      <c r="O130" s="152">
        <v>3</v>
      </c>
      <c r="P130" s="152">
        <v>4</v>
      </c>
      <c r="Q130" s="153" t="s">
        <v>35</v>
      </c>
      <c r="R130" s="153" t="s">
        <v>35</v>
      </c>
      <c r="S130" s="154" t="s">
        <v>201</v>
      </c>
      <c r="T130" s="151">
        <v>3</v>
      </c>
      <c r="U130" s="153" t="s">
        <v>34</v>
      </c>
      <c r="V130" s="152">
        <v>4</v>
      </c>
      <c r="W130" s="152">
        <v>4</v>
      </c>
      <c r="X130" s="155">
        <v>3</v>
      </c>
      <c r="Y130" s="151">
        <v>4</v>
      </c>
      <c r="Z130" s="152">
        <v>3</v>
      </c>
      <c r="AA130" s="152">
        <v>4</v>
      </c>
      <c r="AB130" s="153" t="s">
        <v>201</v>
      </c>
      <c r="AC130" s="152">
        <v>4</v>
      </c>
      <c r="AD130" s="152"/>
      <c r="AE130" s="155"/>
      <c r="AF130" s="151">
        <v>5</v>
      </c>
      <c r="AG130" s="155">
        <v>5</v>
      </c>
      <c r="AH130" s="151">
        <v>4</v>
      </c>
      <c r="AI130" s="152">
        <v>4</v>
      </c>
      <c r="AJ130" s="152">
        <v>3</v>
      </c>
      <c r="AK130" s="153" t="s">
        <v>201</v>
      </c>
      <c r="AL130" s="153" t="s">
        <v>201</v>
      </c>
      <c r="AM130" s="153" t="s">
        <v>35</v>
      </c>
      <c r="AN130" s="152">
        <v>4</v>
      </c>
      <c r="AO130" s="154" t="s">
        <v>35</v>
      </c>
      <c r="AP130" s="26"/>
      <c r="AQ130" s="45"/>
      <c r="AR130" s="26"/>
      <c r="AS130" s="30"/>
      <c r="AT130" s="30"/>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8"/>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6"/>
      <c r="DJ130" s="26"/>
      <c r="DK130" s="26"/>
      <c r="DL130" s="42"/>
      <c r="DM130" s="26"/>
      <c r="DN130" s="26"/>
      <c r="DO130" s="26"/>
      <c r="DP130" s="26"/>
      <c r="DQ130" s="26"/>
      <c r="DR130" s="26"/>
      <c r="DS130" s="26"/>
      <c r="DT130" s="26"/>
      <c r="DU130" s="26"/>
      <c r="DV130" s="26"/>
      <c r="DW130" s="26"/>
      <c r="DX130" s="26"/>
      <c r="DY130" s="26"/>
      <c r="DZ130" s="26"/>
      <c r="EA130" s="26"/>
      <c r="EB130" s="26"/>
      <c r="EC130" s="26"/>
      <c r="ED130" s="26"/>
      <c r="EE130" s="26"/>
      <c r="EF130" s="26"/>
      <c r="EG130" s="26"/>
      <c r="EH130" s="26"/>
      <c r="EI130" s="26"/>
      <c r="EJ130" s="26"/>
      <c r="EK130" s="26"/>
      <c r="EL130" s="26"/>
      <c r="EM130" s="26"/>
      <c r="EN130" s="26"/>
      <c r="EO130" s="26"/>
      <c r="EP130" s="26"/>
      <c r="EQ130" s="26"/>
      <c r="ER130" s="26"/>
      <c r="ES130" s="26"/>
      <c r="ET130" s="26"/>
      <c r="EU130" s="26"/>
      <c r="EV130" s="27"/>
      <c r="EW130" s="27"/>
      <c r="EX130" s="27"/>
      <c r="EY130" s="27"/>
      <c r="EZ130" s="27"/>
      <c r="FA130" s="27"/>
      <c r="FB130" s="27"/>
      <c r="FC130" s="27"/>
      <c r="FD130" s="27"/>
      <c r="FE130" s="27"/>
      <c r="FF130" s="27"/>
      <c r="FG130" s="27"/>
      <c r="FH130" s="27"/>
    </row>
    <row r="131" spans="2:164" s="1" customFormat="1" ht="30" customHeight="1">
      <c r="B131" s="147">
        <v>144</v>
      </c>
      <c r="C131" s="358">
        <v>44124</v>
      </c>
      <c r="D131" s="360" t="s">
        <v>263</v>
      </c>
      <c r="E131" s="358"/>
      <c r="F131" s="148" t="s">
        <v>142</v>
      </c>
      <c r="G131" s="148" t="s">
        <v>34</v>
      </c>
      <c r="H131" s="158" t="s">
        <v>202</v>
      </c>
      <c r="I131" s="135" t="s">
        <v>147</v>
      </c>
      <c r="J131" s="119" t="s">
        <v>151</v>
      </c>
      <c r="K131" s="149"/>
      <c r="L131" s="150"/>
      <c r="M131" s="149"/>
      <c r="N131" s="151">
        <v>4</v>
      </c>
      <c r="O131" s="152">
        <v>4</v>
      </c>
      <c r="P131" s="152">
        <v>3</v>
      </c>
      <c r="Q131" s="153" t="s">
        <v>35</v>
      </c>
      <c r="R131" s="153" t="s">
        <v>34</v>
      </c>
      <c r="S131" s="154" t="s">
        <v>34</v>
      </c>
      <c r="T131" s="151">
        <v>4</v>
      </c>
      <c r="U131" s="153" t="s">
        <v>35</v>
      </c>
      <c r="V131" s="152">
        <v>4</v>
      </c>
      <c r="W131" s="152">
        <v>3</v>
      </c>
      <c r="X131" s="155">
        <v>3</v>
      </c>
      <c r="Y131" s="151">
        <v>4</v>
      </c>
      <c r="Z131" s="152">
        <v>3</v>
      </c>
      <c r="AA131" s="152">
        <v>3</v>
      </c>
      <c r="AB131" s="153" t="s">
        <v>34</v>
      </c>
      <c r="AC131" s="152">
        <v>4</v>
      </c>
      <c r="AD131" s="152">
        <v>3</v>
      </c>
      <c r="AE131" s="155">
        <v>3</v>
      </c>
      <c r="AF131" s="151">
        <v>3</v>
      </c>
      <c r="AG131" s="155">
        <v>4</v>
      </c>
      <c r="AH131" s="151">
        <v>3</v>
      </c>
      <c r="AI131" s="152">
        <v>5</v>
      </c>
      <c r="AJ131" s="152">
        <v>4</v>
      </c>
      <c r="AK131" s="153" t="s">
        <v>35</v>
      </c>
      <c r="AL131" s="153" t="s">
        <v>201</v>
      </c>
      <c r="AM131" s="153" t="s">
        <v>34</v>
      </c>
      <c r="AN131" s="152">
        <v>4</v>
      </c>
      <c r="AO131" s="154" t="s">
        <v>35</v>
      </c>
      <c r="AP131" s="26"/>
      <c r="AQ131" s="45"/>
      <c r="AR131" s="26"/>
      <c r="AS131" s="30"/>
      <c r="AT131" s="30"/>
      <c r="AU131" s="26"/>
      <c r="AV131" s="26"/>
      <c r="AW131" s="26"/>
      <c r="AX131" s="26"/>
      <c r="AY131" s="26"/>
      <c r="AZ131" s="26"/>
      <c r="BA131" s="26"/>
      <c r="BB131" s="26"/>
      <c r="BC131" s="26"/>
      <c r="BD131" s="26"/>
      <c r="BE131" s="26"/>
      <c r="BF131" s="26"/>
      <c r="BG131" s="26"/>
      <c r="BH131" s="26"/>
      <c r="BI131" s="26"/>
      <c r="BJ131" s="26"/>
      <c r="BK131" s="26"/>
      <c r="BL131" s="26"/>
      <c r="BM131" s="26"/>
      <c r="BN131" s="26"/>
      <c r="BO131" s="26"/>
      <c r="BP131" s="26"/>
      <c r="BQ131" s="26"/>
      <c r="BR131" s="26"/>
      <c r="BS131" s="26"/>
      <c r="BT131" s="26"/>
      <c r="BU131" s="26"/>
      <c r="BV131" s="26"/>
      <c r="BW131" s="26"/>
      <c r="BX131" s="26"/>
      <c r="BY131" s="26"/>
      <c r="BZ131" s="26"/>
      <c r="CA131" s="26"/>
      <c r="CB131" s="26"/>
      <c r="CC131" s="26"/>
      <c r="CD131" s="28"/>
      <c r="CE131" s="26"/>
      <c r="CF131" s="26"/>
      <c r="CG131" s="26"/>
      <c r="CH131" s="26"/>
      <c r="CI131" s="26"/>
      <c r="CJ131" s="26"/>
      <c r="CK131" s="26"/>
      <c r="CL131" s="26"/>
      <c r="CM131" s="26"/>
      <c r="CN131" s="26"/>
      <c r="CO131" s="26"/>
      <c r="CP131" s="26"/>
      <c r="CQ131" s="26"/>
      <c r="CR131" s="26"/>
      <c r="CS131" s="26"/>
      <c r="CT131" s="26"/>
      <c r="CU131" s="26"/>
      <c r="CV131" s="26"/>
      <c r="CW131" s="26"/>
      <c r="CX131" s="26"/>
      <c r="CY131" s="26"/>
      <c r="CZ131" s="26"/>
      <c r="DA131" s="26"/>
      <c r="DB131" s="26"/>
      <c r="DC131" s="26"/>
      <c r="DD131" s="26"/>
      <c r="DE131" s="26"/>
      <c r="DF131" s="26"/>
      <c r="DG131" s="26"/>
      <c r="DH131" s="26"/>
      <c r="DI131" s="26"/>
      <c r="DJ131" s="26"/>
      <c r="DK131" s="26"/>
      <c r="DL131" s="42"/>
      <c r="DM131" s="26"/>
      <c r="DN131" s="26"/>
      <c r="DO131" s="26"/>
      <c r="DP131" s="26"/>
      <c r="DQ131" s="26"/>
      <c r="DR131" s="26"/>
      <c r="DS131" s="26"/>
      <c r="DT131" s="26"/>
      <c r="DU131" s="26"/>
      <c r="DV131" s="26"/>
      <c r="DW131" s="26"/>
      <c r="DX131" s="26"/>
      <c r="DY131" s="26"/>
      <c r="DZ131" s="26"/>
      <c r="EA131" s="26"/>
      <c r="EB131" s="26"/>
      <c r="EC131" s="26"/>
      <c r="ED131" s="26"/>
      <c r="EE131" s="26"/>
      <c r="EF131" s="26"/>
      <c r="EG131" s="26"/>
      <c r="EH131" s="26"/>
      <c r="EI131" s="26"/>
      <c r="EJ131" s="26"/>
      <c r="EK131" s="26"/>
      <c r="EL131" s="26"/>
      <c r="EM131" s="26"/>
      <c r="EN131" s="26"/>
      <c r="EO131" s="26"/>
      <c r="EP131" s="26"/>
      <c r="EQ131" s="26"/>
      <c r="ER131" s="26"/>
      <c r="ES131" s="26"/>
      <c r="ET131" s="26"/>
      <c r="EU131" s="26"/>
      <c r="EV131" s="27"/>
      <c r="EW131" s="27"/>
      <c r="EX131" s="27"/>
      <c r="EY131" s="27"/>
      <c r="EZ131" s="27"/>
      <c r="FA131" s="27"/>
      <c r="FB131" s="27"/>
      <c r="FC131" s="27"/>
      <c r="FD131" s="27"/>
      <c r="FE131" s="27"/>
      <c r="FF131" s="27"/>
      <c r="FG131" s="27"/>
      <c r="FH131" s="27"/>
    </row>
    <row r="132" spans="2:164" s="1" customFormat="1" ht="30" customHeight="1">
      <c r="B132" s="147">
        <v>145</v>
      </c>
      <c r="C132" s="358">
        <v>44124</v>
      </c>
      <c r="D132" s="360" t="s">
        <v>263</v>
      </c>
      <c r="E132" s="358"/>
      <c r="F132" s="148" t="s">
        <v>142</v>
      </c>
      <c r="G132" s="148" t="s">
        <v>34</v>
      </c>
      <c r="H132" s="158" t="s">
        <v>16</v>
      </c>
      <c r="I132" s="135" t="s">
        <v>109</v>
      </c>
      <c r="J132" s="119" t="s">
        <v>152</v>
      </c>
      <c r="K132" s="149"/>
      <c r="L132" s="150"/>
      <c r="M132" s="149"/>
      <c r="N132" s="151">
        <v>2</v>
      </c>
      <c r="O132" s="152">
        <v>2</v>
      </c>
      <c r="P132" s="152">
        <v>2</v>
      </c>
      <c r="Q132" s="153" t="s">
        <v>34</v>
      </c>
      <c r="R132" s="153" t="s">
        <v>34</v>
      </c>
      <c r="S132" s="154" t="s">
        <v>34</v>
      </c>
      <c r="T132" s="151">
        <v>2</v>
      </c>
      <c r="U132" s="153" t="s">
        <v>34</v>
      </c>
      <c r="V132" s="152">
        <v>1</v>
      </c>
      <c r="W132" s="152">
        <v>1</v>
      </c>
      <c r="X132" s="155">
        <v>3</v>
      </c>
      <c r="Y132" s="151">
        <v>2</v>
      </c>
      <c r="Z132" s="152">
        <v>4</v>
      </c>
      <c r="AA132" s="152">
        <v>3</v>
      </c>
      <c r="AB132" s="153" t="s">
        <v>35</v>
      </c>
      <c r="AC132" s="152">
        <v>3</v>
      </c>
      <c r="AD132" s="152">
        <v>3</v>
      </c>
      <c r="AE132" s="155">
        <v>2</v>
      </c>
      <c r="AF132" s="151">
        <v>1</v>
      </c>
      <c r="AG132" s="155">
        <v>2</v>
      </c>
      <c r="AH132" s="151">
        <v>5</v>
      </c>
      <c r="AI132" s="152">
        <v>3</v>
      </c>
      <c r="AJ132" s="152">
        <v>1</v>
      </c>
      <c r="AK132" s="153" t="s">
        <v>35</v>
      </c>
      <c r="AL132" s="153" t="s">
        <v>35</v>
      </c>
      <c r="AM132" s="153" t="s">
        <v>35</v>
      </c>
      <c r="AN132" s="152">
        <v>3</v>
      </c>
      <c r="AO132" s="154" t="s">
        <v>201</v>
      </c>
      <c r="AP132" s="26"/>
      <c r="AQ132" s="45"/>
      <c r="AR132" s="26"/>
      <c r="AS132" s="30"/>
      <c r="AT132" s="30"/>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8"/>
      <c r="CE132" s="26"/>
      <c r="CF132" s="26"/>
      <c r="CG132" s="26"/>
      <c r="CH132" s="26"/>
      <c r="CI132" s="26"/>
      <c r="CJ132" s="26"/>
      <c r="CK132" s="26"/>
      <c r="CL132" s="26"/>
      <c r="CM132" s="26"/>
      <c r="CN132" s="26"/>
      <c r="CO132" s="26"/>
      <c r="CP132" s="26"/>
      <c r="CQ132" s="26"/>
      <c r="CR132" s="26"/>
      <c r="CS132" s="26"/>
      <c r="CT132" s="26"/>
      <c r="CU132" s="26"/>
      <c r="CV132" s="26"/>
      <c r="CW132" s="26"/>
      <c r="CX132" s="26"/>
      <c r="CY132" s="26"/>
      <c r="CZ132" s="26"/>
      <c r="DA132" s="26"/>
      <c r="DB132" s="26"/>
      <c r="DC132" s="26"/>
      <c r="DD132" s="26"/>
      <c r="DE132" s="26"/>
      <c r="DF132" s="26"/>
      <c r="DG132" s="26"/>
      <c r="DH132" s="26"/>
      <c r="DI132" s="26"/>
      <c r="DJ132" s="26"/>
      <c r="DK132" s="26"/>
      <c r="DL132" s="42"/>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c r="ET132" s="26"/>
      <c r="EU132" s="26"/>
      <c r="EV132" s="27"/>
      <c r="EW132" s="27"/>
      <c r="EX132" s="27"/>
      <c r="EY132" s="27"/>
      <c r="EZ132" s="27"/>
      <c r="FA132" s="27"/>
      <c r="FB132" s="27"/>
      <c r="FC132" s="27"/>
      <c r="FD132" s="27"/>
      <c r="FE132" s="27"/>
      <c r="FF132" s="27"/>
      <c r="FG132" s="27"/>
      <c r="FH132" s="27"/>
    </row>
    <row r="133" spans="2:164" s="1" customFormat="1" ht="30" customHeight="1">
      <c r="B133" s="147">
        <v>147</v>
      </c>
      <c r="C133" s="358">
        <v>44124</v>
      </c>
      <c r="D133" s="360" t="s">
        <v>263</v>
      </c>
      <c r="E133" s="358"/>
      <c r="F133" s="148" t="s">
        <v>142</v>
      </c>
      <c r="G133" s="148" t="s">
        <v>34</v>
      </c>
      <c r="H133" s="158" t="s">
        <v>16</v>
      </c>
      <c r="I133" s="135" t="s">
        <v>109</v>
      </c>
      <c r="J133" s="119" t="s">
        <v>151</v>
      </c>
      <c r="K133" s="149"/>
      <c r="L133" s="150"/>
      <c r="M133" s="149"/>
      <c r="N133" s="151">
        <v>5</v>
      </c>
      <c r="O133" s="152">
        <v>1</v>
      </c>
      <c r="P133" s="152">
        <v>4</v>
      </c>
      <c r="Q133" s="153" t="s">
        <v>34</v>
      </c>
      <c r="R133" s="153" t="s">
        <v>34</v>
      </c>
      <c r="S133" s="154" t="s">
        <v>34</v>
      </c>
      <c r="T133" s="151">
        <v>5</v>
      </c>
      <c r="U133" s="153" t="s">
        <v>35</v>
      </c>
      <c r="V133" s="152">
        <v>5</v>
      </c>
      <c r="W133" s="152">
        <v>5</v>
      </c>
      <c r="X133" s="155">
        <v>5</v>
      </c>
      <c r="Y133" s="151">
        <v>5</v>
      </c>
      <c r="Z133" s="152">
        <v>5</v>
      </c>
      <c r="AA133" s="152">
        <v>5</v>
      </c>
      <c r="AB133" s="153" t="s">
        <v>35</v>
      </c>
      <c r="AC133" s="152">
        <v>5</v>
      </c>
      <c r="AD133" s="152">
        <v>5</v>
      </c>
      <c r="AE133" s="155">
        <v>5</v>
      </c>
      <c r="AF133" s="151">
        <v>4</v>
      </c>
      <c r="AG133" s="155"/>
      <c r="AH133" s="151">
        <v>5</v>
      </c>
      <c r="AI133" s="152">
        <v>4</v>
      </c>
      <c r="AJ133" s="152">
        <v>3</v>
      </c>
      <c r="AK133" s="153" t="s">
        <v>35</v>
      </c>
      <c r="AL133" s="153" t="s">
        <v>35</v>
      </c>
      <c r="AM133" s="153" t="s">
        <v>35</v>
      </c>
      <c r="AN133" s="152">
        <v>4</v>
      </c>
      <c r="AO133" s="154" t="s">
        <v>35</v>
      </c>
      <c r="AP133" s="26"/>
      <c r="AQ133" s="45"/>
      <c r="AR133" s="26"/>
      <c r="AS133" s="30"/>
      <c r="AT133" s="30"/>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8"/>
      <c r="CE133" s="26"/>
      <c r="CF133" s="26"/>
      <c r="CG133" s="26"/>
      <c r="CH133" s="26"/>
      <c r="CI133" s="26"/>
      <c r="CJ133" s="26"/>
      <c r="CK133" s="26"/>
      <c r="CL133" s="26"/>
      <c r="CM133" s="26"/>
      <c r="CN133" s="26"/>
      <c r="CO133" s="26"/>
      <c r="CP133" s="26"/>
      <c r="CQ133" s="26"/>
      <c r="CR133" s="26"/>
      <c r="CS133" s="26"/>
      <c r="CT133" s="26"/>
      <c r="CU133" s="26"/>
      <c r="CV133" s="26"/>
      <c r="CW133" s="26"/>
      <c r="CX133" s="26"/>
      <c r="CY133" s="26"/>
      <c r="CZ133" s="26"/>
      <c r="DA133" s="26"/>
      <c r="DB133" s="26"/>
      <c r="DC133" s="26"/>
      <c r="DD133" s="26"/>
      <c r="DE133" s="26"/>
      <c r="DF133" s="26"/>
      <c r="DG133" s="26"/>
      <c r="DH133" s="26"/>
      <c r="DI133" s="26"/>
      <c r="DJ133" s="26"/>
      <c r="DK133" s="26"/>
      <c r="DL133" s="42"/>
      <c r="DM133" s="26"/>
      <c r="DN133" s="26"/>
      <c r="DO133" s="26"/>
      <c r="DP133" s="26"/>
      <c r="DQ133" s="26"/>
      <c r="DR133" s="26"/>
      <c r="DS133" s="26"/>
      <c r="DT133" s="26"/>
      <c r="DU133" s="26"/>
      <c r="DV133" s="26"/>
      <c r="DW133" s="26"/>
      <c r="DX133" s="26"/>
      <c r="DY133" s="26"/>
      <c r="DZ133" s="26"/>
      <c r="EA133" s="26"/>
      <c r="EB133" s="26"/>
      <c r="EC133" s="26"/>
      <c r="ED133" s="26"/>
      <c r="EE133" s="26"/>
      <c r="EF133" s="26"/>
      <c r="EG133" s="26"/>
      <c r="EH133" s="26"/>
      <c r="EI133" s="26"/>
      <c r="EJ133" s="26"/>
      <c r="EK133" s="26"/>
      <c r="EL133" s="26"/>
      <c r="EM133" s="26"/>
      <c r="EN133" s="26"/>
      <c r="EO133" s="26"/>
      <c r="EP133" s="26"/>
      <c r="EQ133" s="26"/>
      <c r="ER133" s="26"/>
      <c r="ES133" s="26"/>
      <c r="ET133" s="26"/>
      <c r="EU133" s="26"/>
      <c r="EV133" s="27"/>
      <c r="EW133" s="27"/>
      <c r="EX133" s="27"/>
      <c r="EY133" s="27"/>
      <c r="EZ133" s="27"/>
      <c r="FA133" s="27"/>
      <c r="FB133" s="27"/>
      <c r="FC133" s="27"/>
      <c r="FD133" s="27"/>
      <c r="FE133" s="27"/>
      <c r="FF133" s="27"/>
      <c r="FG133" s="27"/>
      <c r="FH133" s="27"/>
    </row>
    <row r="134" spans="2:164" s="1" customFormat="1" ht="30" customHeight="1">
      <c r="B134" s="147">
        <v>148</v>
      </c>
      <c r="C134" s="358">
        <v>44124</v>
      </c>
      <c r="D134" s="360" t="s">
        <v>265</v>
      </c>
      <c r="E134" s="358"/>
      <c r="F134" s="148" t="s">
        <v>144</v>
      </c>
      <c r="G134" s="148" t="s">
        <v>34</v>
      </c>
      <c r="H134" s="158" t="s">
        <v>361</v>
      </c>
      <c r="I134" s="135" t="s">
        <v>272</v>
      </c>
      <c r="J134" s="119" t="s">
        <v>152</v>
      </c>
      <c r="K134" s="149"/>
      <c r="L134" s="150"/>
      <c r="M134" s="149"/>
      <c r="N134" s="151">
        <v>4</v>
      </c>
      <c r="O134" s="152">
        <v>4</v>
      </c>
      <c r="P134" s="152">
        <v>3</v>
      </c>
      <c r="Q134" s="153" t="s">
        <v>34</v>
      </c>
      <c r="R134" s="153" t="s">
        <v>34</v>
      </c>
      <c r="S134" s="154" t="s">
        <v>201</v>
      </c>
      <c r="T134" s="151">
        <v>4</v>
      </c>
      <c r="U134" s="153" t="s">
        <v>34</v>
      </c>
      <c r="V134" s="152">
        <v>4</v>
      </c>
      <c r="W134" s="152">
        <v>4</v>
      </c>
      <c r="X134" s="155">
        <v>3</v>
      </c>
      <c r="Y134" s="151">
        <v>5</v>
      </c>
      <c r="Z134" s="152">
        <v>5</v>
      </c>
      <c r="AA134" s="152">
        <v>5</v>
      </c>
      <c r="AB134" s="153" t="s">
        <v>35</v>
      </c>
      <c r="AC134" s="152">
        <v>5</v>
      </c>
      <c r="AD134" s="152"/>
      <c r="AE134" s="155"/>
      <c r="AF134" s="151"/>
      <c r="AG134" s="155"/>
      <c r="AH134" s="151"/>
      <c r="AI134" s="152">
        <v>5</v>
      </c>
      <c r="AJ134" s="152">
        <v>4</v>
      </c>
      <c r="AK134" s="153" t="s">
        <v>35</v>
      </c>
      <c r="AL134" s="153" t="s">
        <v>35</v>
      </c>
      <c r="AM134" s="153" t="s">
        <v>201</v>
      </c>
      <c r="AN134" s="152">
        <v>4</v>
      </c>
      <c r="AO134" s="154" t="s">
        <v>35</v>
      </c>
      <c r="AP134" s="26"/>
      <c r="AQ134" s="45"/>
      <c r="AR134" s="26"/>
      <c r="AS134" s="30"/>
      <c r="AT134" s="30"/>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8"/>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42"/>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7"/>
      <c r="EW134" s="27"/>
      <c r="EX134" s="27"/>
      <c r="EY134" s="27"/>
      <c r="EZ134" s="27"/>
      <c r="FA134" s="27"/>
      <c r="FB134" s="27"/>
      <c r="FC134" s="27"/>
      <c r="FD134" s="27"/>
      <c r="FE134" s="27"/>
      <c r="FF134" s="27"/>
      <c r="FG134" s="27"/>
      <c r="FH134" s="27"/>
    </row>
    <row r="135" spans="2:164" s="1" customFormat="1" ht="30" customHeight="1">
      <c r="B135" s="147">
        <v>149</v>
      </c>
      <c r="C135" s="358">
        <v>44124</v>
      </c>
      <c r="D135" s="360" t="s">
        <v>265</v>
      </c>
      <c r="E135" s="358"/>
      <c r="F135" s="148" t="s">
        <v>143</v>
      </c>
      <c r="G135" s="148" t="s">
        <v>34</v>
      </c>
      <c r="H135" s="158" t="s">
        <v>373</v>
      </c>
      <c r="I135" s="135" t="s">
        <v>32</v>
      </c>
      <c r="J135" s="119" t="s">
        <v>152</v>
      </c>
      <c r="K135" s="149"/>
      <c r="L135" s="150"/>
      <c r="M135" s="149"/>
      <c r="N135" s="151">
        <v>4</v>
      </c>
      <c r="O135" s="152">
        <v>5</v>
      </c>
      <c r="P135" s="152">
        <v>5</v>
      </c>
      <c r="Q135" s="153" t="s">
        <v>34</v>
      </c>
      <c r="R135" s="153" t="s">
        <v>34</v>
      </c>
      <c r="S135" s="154" t="s">
        <v>34</v>
      </c>
      <c r="T135" s="151">
        <v>5</v>
      </c>
      <c r="U135" s="153" t="s">
        <v>35</v>
      </c>
      <c r="V135" s="152">
        <v>4</v>
      </c>
      <c r="W135" s="152">
        <v>4</v>
      </c>
      <c r="X135" s="155">
        <v>4</v>
      </c>
      <c r="Y135" s="151">
        <v>5</v>
      </c>
      <c r="Z135" s="152">
        <v>5</v>
      </c>
      <c r="AA135" s="152">
        <v>5</v>
      </c>
      <c r="AB135" s="153" t="s">
        <v>35</v>
      </c>
      <c r="AC135" s="152">
        <v>5</v>
      </c>
      <c r="AD135" s="152">
        <v>5</v>
      </c>
      <c r="AE135" s="155">
        <v>4</v>
      </c>
      <c r="AF135" s="151">
        <v>4</v>
      </c>
      <c r="AG135" s="155"/>
      <c r="AH135" s="151">
        <v>5</v>
      </c>
      <c r="AI135" s="152">
        <v>4</v>
      </c>
      <c r="AJ135" s="152">
        <v>5</v>
      </c>
      <c r="AK135" s="153" t="s">
        <v>35</v>
      </c>
      <c r="AL135" s="153" t="s">
        <v>35</v>
      </c>
      <c r="AM135" s="153" t="s">
        <v>35</v>
      </c>
      <c r="AN135" s="152">
        <v>5</v>
      </c>
      <c r="AO135" s="154" t="s">
        <v>35</v>
      </c>
      <c r="AP135" s="26"/>
      <c r="AQ135" s="45"/>
      <c r="AR135" s="26"/>
      <c r="AS135" s="30"/>
      <c r="AT135" s="30"/>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8"/>
      <c r="CE135" s="26"/>
      <c r="CF135" s="26"/>
      <c r="CG135" s="26"/>
      <c r="CH135" s="26"/>
      <c r="CI135" s="26"/>
      <c r="CJ135" s="26"/>
      <c r="CK135" s="26"/>
      <c r="CL135" s="26"/>
      <c r="CM135" s="26"/>
      <c r="CN135" s="26"/>
      <c r="CO135" s="26"/>
      <c r="CP135" s="26"/>
      <c r="CQ135" s="26"/>
      <c r="CR135" s="26"/>
      <c r="CS135" s="26"/>
      <c r="CT135" s="26"/>
      <c r="CU135" s="26"/>
      <c r="CV135" s="26"/>
      <c r="CW135" s="26"/>
      <c r="CX135" s="26"/>
      <c r="CY135" s="26"/>
      <c r="CZ135" s="26"/>
      <c r="DA135" s="26"/>
      <c r="DB135" s="26"/>
      <c r="DC135" s="26"/>
      <c r="DD135" s="26"/>
      <c r="DE135" s="26"/>
      <c r="DF135" s="26"/>
      <c r="DG135" s="26"/>
      <c r="DH135" s="26"/>
      <c r="DI135" s="26"/>
      <c r="DJ135" s="26"/>
      <c r="DK135" s="26"/>
      <c r="DL135" s="42"/>
      <c r="DM135" s="26"/>
      <c r="DN135" s="26"/>
      <c r="DO135" s="26"/>
      <c r="DP135" s="26"/>
      <c r="DQ135" s="26"/>
      <c r="DR135" s="26"/>
      <c r="DS135" s="26"/>
      <c r="DT135" s="26"/>
      <c r="DU135" s="26"/>
      <c r="DV135" s="26"/>
      <c r="DW135" s="26"/>
      <c r="DX135" s="26"/>
      <c r="DY135" s="26"/>
      <c r="DZ135" s="26"/>
      <c r="EA135" s="26"/>
      <c r="EB135" s="26"/>
      <c r="EC135" s="26"/>
      <c r="ED135" s="26"/>
      <c r="EE135" s="26"/>
      <c r="EF135" s="26"/>
      <c r="EG135" s="26"/>
      <c r="EH135" s="26"/>
      <c r="EI135" s="26"/>
      <c r="EJ135" s="26"/>
      <c r="EK135" s="26"/>
      <c r="EL135" s="26"/>
      <c r="EM135" s="26"/>
      <c r="EN135" s="26"/>
      <c r="EO135" s="26"/>
      <c r="EP135" s="26"/>
      <c r="EQ135" s="26"/>
      <c r="ER135" s="26"/>
      <c r="ES135" s="26"/>
      <c r="ET135" s="26"/>
      <c r="EU135" s="26"/>
      <c r="EV135" s="27"/>
      <c r="EW135" s="27"/>
      <c r="EX135" s="27"/>
      <c r="EY135" s="27"/>
      <c r="EZ135" s="27"/>
      <c r="FA135" s="27"/>
      <c r="FB135" s="27"/>
      <c r="FC135" s="27"/>
      <c r="FD135" s="27"/>
      <c r="FE135" s="27"/>
      <c r="FF135" s="27"/>
      <c r="FG135" s="27"/>
      <c r="FH135" s="27"/>
    </row>
    <row r="136" spans="2:164" s="1" customFormat="1" ht="30" customHeight="1">
      <c r="B136" s="147">
        <v>150</v>
      </c>
      <c r="C136" s="358">
        <v>44124</v>
      </c>
      <c r="D136" s="360" t="s">
        <v>263</v>
      </c>
      <c r="E136" s="358"/>
      <c r="F136" s="148" t="s">
        <v>142</v>
      </c>
      <c r="G136" s="148" t="s">
        <v>34</v>
      </c>
      <c r="H136" s="158" t="s">
        <v>16</v>
      </c>
      <c r="I136" s="135" t="s">
        <v>109</v>
      </c>
      <c r="J136" s="119" t="s">
        <v>151</v>
      </c>
      <c r="K136" s="149"/>
      <c r="L136" s="150"/>
      <c r="M136" s="149"/>
      <c r="N136" s="151">
        <v>5</v>
      </c>
      <c r="O136" s="152">
        <v>5</v>
      </c>
      <c r="P136" s="152">
        <v>5</v>
      </c>
      <c r="Q136" s="153" t="s">
        <v>34</v>
      </c>
      <c r="R136" s="153" t="s">
        <v>34</v>
      </c>
      <c r="S136" s="154" t="s">
        <v>201</v>
      </c>
      <c r="T136" s="151">
        <v>5</v>
      </c>
      <c r="U136" s="153" t="s">
        <v>34</v>
      </c>
      <c r="V136" s="152">
        <v>4</v>
      </c>
      <c r="W136" s="152">
        <v>4</v>
      </c>
      <c r="X136" s="155">
        <v>5</v>
      </c>
      <c r="Y136" s="151">
        <v>5</v>
      </c>
      <c r="Z136" s="152">
        <v>5</v>
      </c>
      <c r="AA136" s="152">
        <v>5</v>
      </c>
      <c r="AB136" s="153" t="s">
        <v>35</v>
      </c>
      <c r="AC136" s="152">
        <v>5</v>
      </c>
      <c r="AD136" s="152">
        <v>5</v>
      </c>
      <c r="AE136" s="155"/>
      <c r="AF136" s="151">
        <v>5</v>
      </c>
      <c r="AG136" s="155">
        <v>5</v>
      </c>
      <c r="AH136" s="151">
        <v>4</v>
      </c>
      <c r="AI136" s="152">
        <v>5</v>
      </c>
      <c r="AJ136" s="152">
        <v>5</v>
      </c>
      <c r="AK136" s="153" t="s">
        <v>201</v>
      </c>
      <c r="AL136" s="153" t="s">
        <v>201</v>
      </c>
      <c r="AM136" s="153" t="s">
        <v>201</v>
      </c>
      <c r="AN136" s="152">
        <v>5</v>
      </c>
      <c r="AO136" s="154" t="s">
        <v>35</v>
      </c>
      <c r="AP136" s="26"/>
      <c r="AQ136" s="45"/>
      <c r="AR136" s="26"/>
      <c r="AS136" s="30"/>
      <c r="AT136" s="30"/>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8"/>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42"/>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7"/>
      <c r="EW136" s="27"/>
      <c r="EX136" s="27"/>
      <c r="EY136" s="27"/>
      <c r="EZ136" s="27"/>
      <c r="FA136" s="27"/>
      <c r="FB136" s="27"/>
      <c r="FC136" s="27"/>
      <c r="FD136" s="27"/>
      <c r="FE136" s="27"/>
      <c r="FF136" s="27"/>
      <c r="FG136" s="27"/>
      <c r="FH136" s="27"/>
    </row>
    <row r="137" spans="2:164" s="1" customFormat="1" ht="30" customHeight="1">
      <c r="B137" s="147">
        <v>151</v>
      </c>
      <c r="C137" s="358">
        <v>44124</v>
      </c>
      <c r="D137" s="360" t="s">
        <v>263</v>
      </c>
      <c r="E137" s="358"/>
      <c r="F137" s="148"/>
      <c r="G137" s="148" t="s">
        <v>34</v>
      </c>
      <c r="H137" s="158"/>
      <c r="I137" s="135"/>
      <c r="J137" s="119" t="s">
        <v>151</v>
      </c>
      <c r="K137" s="149"/>
      <c r="L137" s="150"/>
      <c r="M137" s="149"/>
      <c r="N137" s="151">
        <v>2</v>
      </c>
      <c r="O137" s="152">
        <v>2</v>
      </c>
      <c r="P137" s="152">
        <v>2</v>
      </c>
      <c r="Q137" s="153" t="s">
        <v>34</v>
      </c>
      <c r="R137" s="153" t="s">
        <v>34</v>
      </c>
      <c r="S137" s="154" t="s">
        <v>34</v>
      </c>
      <c r="T137" s="151">
        <v>3</v>
      </c>
      <c r="U137" s="153" t="s">
        <v>34</v>
      </c>
      <c r="V137" s="152">
        <v>2</v>
      </c>
      <c r="W137" s="152">
        <v>2</v>
      </c>
      <c r="X137" s="155">
        <v>2</v>
      </c>
      <c r="Y137" s="151">
        <v>5</v>
      </c>
      <c r="Z137" s="152">
        <v>5</v>
      </c>
      <c r="AA137" s="152">
        <v>5</v>
      </c>
      <c r="AB137" s="153" t="s">
        <v>35</v>
      </c>
      <c r="AC137" s="152">
        <v>5</v>
      </c>
      <c r="AD137" s="152">
        <v>3</v>
      </c>
      <c r="AE137" s="155">
        <v>3</v>
      </c>
      <c r="AF137" s="151">
        <v>4</v>
      </c>
      <c r="AG137" s="155">
        <v>3</v>
      </c>
      <c r="AH137" s="151">
        <v>3</v>
      </c>
      <c r="AI137" s="152">
        <v>5</v>
      </c>
      <c r="AJ137" s="152">
        <v>4</v>
      </c>
      <c r="AK137" s="153" t="s">
        <v>34</v>
      </c>
      <c r="AL137" s="153" t="s">
        <v>34</v>
      </c>
      <c r="AM137" s="153" t="s">
        <v>34</v>
      </c>
      <c r="AN137" s="152">
        <v>3</v>
      </c>
      <c r="AO137" s="154" t="s">
        <v>34</v>
      </c>
      <c r="AP137" s="26"/>
      <c r="AQ137" s="45"/>
      <c r="AR137" s="26"/>
      <c r="AS137" s="30"/>
      <c r="AT137" s="30"/>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8"/>
      <c r="CE137" s="26"/>
      <c r="CF137" s="26"/>
      <c r="CG137" s="26"/>
      <c r="CH137" s="26"/>
      <c r="CI137" s="26"/>
      <c r="CJ137" s="26"/>
      <c r="CK137" s="26"/>
      <c r="CL137" s="26"/>
      <c r="CM137" s="26"/>
      <c r="CN137" s="26"/>
      <c r="CO137" s="26"/>
      <c r="CP137" s="26"/>
      <c r="CQ137" s="26"/>
      <c r="CR137" s="26"/>
      <c r="CS137" s="26"/>
      <c r="CT137" s="26"/>
      <c r="CU137" s="26"/>
      <c r="CV137" s="26"/>
      <c r="CW137" s="26"/>
      <c r="CX137" s="26"/>
      <c r="CY137" s="26"/>
      <c r="CZ137" s="26"/>
      <c r="DA137" s="26"/>
      <c r="DB137" s="26"/>
      <c r="DC137" s="26"/>
      <c r="DD137" s="26"/>
      <c r="DE137" s="26"/>
      <c r="DF137" s="26"/>
      <c r="DG137" s="26"/>
      <c r="DH137" s="26"/>
      <c r="DI137" s="26"/>
      <c r="DJ137" s="26"/>
      <c r="DK137" s="26"/>
      <c r="DL137" s="42"/>
      <c r="DM137" s="26"/>
      <c r="DN137" s="26"/>
      <c r="DO137" s="26"/>
      <c r="DP137" s="26"/>
      <c r="DQ137" s="26"/>
      <c r="DR137" s="26"/>
      <c r="DS137" s="26"/>
      <c r="DT137" s="26"/>
      <c r="DU137" s="26"/>
      <c r="DV137" s="26"/>
      <c r="DW137" s="26"/>
      <c r="DX137" s="26"/>
      <c r="DY137" s="26"/>
      <c r="DZ137" s="26"/>
      <c r="EA137" s="26"/>
      <c r="EB137" s="26"/>
      <c r="EC137" s="26"/>
      <c r="ED137" s="26"/>
      <c r="EE137" s="26"/>
      <c r="EF137" s="26"/>
      <c r="EG137" s="26"/>
      <c r="EH137" s="26"/>
      <c r="EI137" s="26"/>
      <c r="EJ137" s="26"/>
      <c r="EK137" s="26"/>
      <c r="EL137" s="26"/>
      <c r="EM137" s="26"/>
      <c r="EN137" s="26"/>
      <c r="EO137" s="26"/>
      <c r="EP137" s="26"/>
      <c r="EQ137" s="26"/>
      <c r="ER137" s="26"/>
      <c r="ES137" s="26"/>
      <c r="ET137" s="26"/>
      <c r="EU137" s="26"/>
      <c r="EV137" s="27"/>
      <c r="EW137" s="27"/>
      <c r="EX137" s="27"/>
      <c r="EY137" s="27"/>
      <c r="EZ137" s="27"/>
      <c r="FA137" s="27"/>
      <c r="FB137" s="27"/>
      <c r="FC137" s="27"/>
      <c r="FD137" s="27"/>
      <c r="FE137" s="27"/>
      <c r="FF137" s="27"/>
      <c r="FG137" s="27"/>
      <c r="FH137" s="27"/>
    </row>
    <row r="138" spans="2:164" s="1" customFormat="1" ht="30" customHeight="1">
      <c r="B138" s="147">
        <v>152</v>
      </c>
      <c r="C138" s="358">
        <v>44125</v>
      </c>
      <c r="D138" s="360" t="s">
        <v>265</v>
      </c>
      <c r="E138" s="358"/>
      <c r="F138" s="148" t="s">
        <v>161</v>
      </c>
      <c r="G138" s="148" t="s">
        <v>34</v>
      </c>
      <c r="H138" s="158" t="s">
        <v>16</v>
      </c>
      <c r="I138" s="135" t="s">
        <v>109</v>
      </c>
      <c r="J138" s="119" t="s">
        <v>152</v>
      </c>
      <c r="K138" s="149"/>
      <c r="L138" s="150"/>
      <c r="M138" s="149"/>
      <c r="N138" s="151">
        <v>5</v>
      </c>
      <c r="O138" s="152"/>
      <c r="P138" s="152">
        <v>5</v>
      </c>
      <c r="Q138" s="153" t="s">
        <v>35</v>
      </c>
      <c r="R138" s="153" t="s">
        <v>35</v>
      </c>
      <c r="S138" s="154" t="s">
        <v>35</v>
      </c>
      <c r="T138" s="151">
        <v>5</v>
      </c>
      <c r="U138" s="153" t="s">
        <v>35</v>
      </c>
      <c r="V138" s="152">
        <v>5</v>
      </c>
      <c r="W138" s="152">
        <v>5</v>
      </c>
      <c r="X138" s="155">
        <v>5</v>
      </c>
      <c r="Y138" s="151">
        <v>5</v>
      </c>
      <c r="Z138" s="152">
        <v>5</v>
      </c>
      <c r="AA138" s="152">
        <v>5</v>
      </c>
      <c r="AB138" s="153" t="s">
        <v>35</v>
      </c>
      <c r="AC138" s="152">
        <v>5</v>
      </c>
      <c r="AD138" s="152">
        <v>5</v>
      </c>
      <c r="AE138" s="155">
        <v>5</v>
      </c>
      <c r="AF138" s="151">
        <v>5</v>
      </c>
      <c r="AG138" s="155">
        <v>5</v>
      </c>
      <c r="AH138" s="151">
        <v>5</v>
      </c>
      <c r="AI138" s="152">
        <v>5</v>
      </c>
      <c r="AJ138" s="152">
        <v>5</v>
      </c>
      <c r="AK138" s="153" t="s">
        <v>35</v>
      </c>
      <c r="AL138" s="153" t="s">
        <v>35</v>
      </c>
      <c r="AM138" s="153" t="s">
        <v>35</v>
      </c>
      <c r="AN138" s="152">
        <v>5</v>
      </c>
      <c r="AO138" s="154" t="s">
        <v>35</v>
      </c>
      <c r="AP138" s="26"/>
      <c r="AQ138" s="45"/>
      <c r="AR138" s="26"/>
      <c r="AS138" s="30"/>
      <c r="AT138" s="30"/>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8"/>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42"/>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7"/>
      <c r="EW138" s="27"/>
      <c r="EX138" s="27"/>
      <c r="EY138" s="27"/>
      <c r="EZ138" s="27"/>
      <c r="FA138" s="27"/>
      <c r="FB138" s="27"/>
      <c r="FC138" s="27"/>
      <c r="FD138" s="27"/>
      <c r="FE138" s="27"/>
      <c r="FF138" s="27"/>
      <c r="FG138" s="27"/>
      <c r="FH138" s="27"/>
    </row>
    <row r="139" spans="2:164" s="1" customFormat="1" ht="30" customHeight="1">
      <c r="B139" s="147">
        <v>154</v>
      </c>
      <c r="C139" s="358">
        <v>44127</v>
      </c>
      <c r="D139" s="360" t="s">
        <v>263</v>
      </c>
      <c r="E139" s="358"/>
      <c r="F139" s="148" t="s">
        <v>142</v>
      </c>
      <c r="G139" s="148" t="s">
        <v>34</v>
      </c>
      <c r="H139" s="158" t="s">
        <v>16</v>
      </c>
      <c r="I139" s="135" t="s">
        <v>109</v>
      </c>
      <c r="J139" s="119" t="s">
        <v>151</v>
      </c>
      <c r="K139" s="149"/>
      <c r="L139" s="150"/>
      <c r="M139" s="149"/>
      <c r="N139" s="151">
        <v>3</v>
      </c>
      <c r="O139" s="152">
        <v>3</v>
      </c>
      <c r="P139" s="152">
        <v>3</v>
      </c>
      <c r="Q139" s="153" t="s">
        <v>35</v>
      </c>
      <c r="R139" s="153" t="s">
        <v>35</v>
      </c>
      <c r="S139" s="154" t="s">
        <v>35</v>
      </c>
      <c r="T139" s="151">
        <v>4</v>
      </c>
      <c r="U139" s="153" t="s">
        <v>34</v>
      </c>
      <c r="V139" s="152">
        <v>3</v>
      </c>
      <c r="W139" s="152">
        <v>3</v>
      </c>
      <c r="X139" s="155">
        <v>3</v>
      </c>
      <c r="Y139" s="151">
        <v>4</v>
      </c>
      <c r="Z139" s="152">
        <v>4</v>
      </c>
      <c r="AA139" s="152">
        <v>4</v>
      </c>
      <c r="AB139" s="153" t="s">
        <v>34</v>
      </c>
      <c r="AC139" s="152">
        <v>4</v>
      </c>
      <c r="AD139" s="152">
        <v>4</v>
      </c>
      <c r="AE139" s="155">
        <v>4</v>
      </c>
      <c r="AF139" s="151">
        <v>3</v>
      </c>
      <c r="AG139" s="155">
        <v>2</v>
      </c>
      <c r="AH139" s="151">
        <v>2</v>
      </c>
      <c r="AI139" s="152">
        <v>2</v>
      </c>
      <c r="AJ139" s="152">
        <v>3</v>
      </c>
      <c r="AK139" s="153" t="s">
        <v>34</v>
      </c>
      <c r="AL139" s="153" t="s">
        <v>34</v>
      </c>
      <c r="AM139" s="153" t="s">
        <v>34</v>
      </c>
      <c r="AN139" s="152">
        <v>3</v>
      </c>
      <c r="AO139" s="154" t="s">
        <v>35</v>
      </c>
      <c r="AP139" s="26"/>
      <c r="AQ139" s="45"/>
      <c r="AR139" s="26"/>
      <c r="AS139" s="30"/>
      <c r="AT139" s="30"/>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8"/>
      <c r="CE139" s="26"/>
      <c r="CF139" s="26"/>
      <c r="CG139" s="26"/>
      <c r="CH139" s="26"/>
      <c r="CI139" s="26"/>
      <c r="CJ139" s="26"/>
      <c r="CK139" s="26"/>
      <c r="CL139" s="26"/>
      <c r="CM139" s="26"/>
      <c r="CN139" s="26"/>
      <c r="CO139" s="26"/>
      <c r="CP139" s="26"/>
      <c r="CQ139" s="26"/>
      <c r="CR139" s="26"/>
      <c r="CS139" s="26"/>
      <c r="CT139" s="26"/>
      <c r="CU139" s="26"/>
      <c r="CV139" s="26"/>
      <c r="CW139" s="26"/>
      <c r="CX139" s="26"/>
      <c r="CY139" s="26"/>
      <c r="CZ139" s="26"/>
      <c r="DA139" s="26"/>
      <c r="DB139" s="26"/>
      <c r="DC139" s="26"/>
      <c r="DD139" s="26"/>
      <c r="DE139" s="26"/>
      <c r="DF139" s="26"/>
      <c r="DG139" s="26"/>
      <c r="DH139" s="26"/>
      <c r="DI139" s="26"/>
      <c r="DJ139" s="26"/>
      <c r="DK139" s="26"/>
      <c r="DL139" s="42"/>
      <c r="DM139" s="26"/>
      <c r="DN139" s="26"/>
      <c r="DO139" s="26"/>
      <c r="DP139" s="26"/>
      <c r="DQ139" s="26"/>
      <c r="DR139" s="26"/>
      <c r="DS139" s="26"/>
      <c r="DT139" s="26"/>
      <c r="DU139" s="26"/>
      <c r="DV139" s="26"/>
      <c r="DW139" s="26"/>
      <c r="DX139" s="26"/>
      <c r="DY139" s="26"/>
      <c r="DZ139" s="26"/>
      <c r="EA139" s="26"/>
      <c r="EB139" s="26"/>
      <c r="EC139" s="26"/>
      <c r="ED139" s="26"/>
      <c r="EE139" s="26"/>
      <c r="EF139" s="26"/>
      <c r="EG139" s="26"/>
      <c r="EH139" s="26"/>
      <c r="EI139" s="26"/>
      <c r="EJ139" s="26"/>
      <c r="EK139" s="26"/>
      <c r="EL139" s="26"/>
      <c r="EM139" s="26"/>
      <c r="EN139" s="26"/>
      <c r="EO139" s="26"/>
      <c r="EP139" s="26"/>
      <c r="EQ139" s="26"/>
      <c r="ER139" s="26"/>
      <c r="ES139" s="26"/>
      <c r="ET139" s="26"/>
      <c r="EU139" s="26"/>
      <c r="EV139" s="27"/>
      <c r="EW139" s="27"/>
      <c r="EX139" s="27"/>
      <c r="EY139" s="27"/>
      <c r="EZ139" s="27"/>
      <c r="FA139" s="27"/>
      <c r="FB139" s="27"/>
      <c r="FC139" s="27"/>
      <c r="FD139" s="27"/>
      <c r="FE139" s="27"/>
      <c r="FF139" s="27"/>
      <c r="FG139" s="27"/>
      <c r="FH139" s="27"/>
    </row>
    <row r="140" spans="2:164" s="1" customFormat="1" ht="30" customHeight="1">
      <c r="B140" s="147">
        <v>155</v>
      </c>
      <c r="C140" s="358">
        <v>44128</v>
      </c>
      <c r="D140" s="360" t="s">
        <v>263</v>
      </c>
      <c r="E140" s="358"/>
      <c r="F140" s="148" t="s">
        <v>142</v>
      </c>
      <c r="G140" s="148" t="s">
        <v>34</v>
      </c>
      <c r="H140" s="158" t="s">
        <v>16</v>
      </c>
      <c r="I140" s="135" t="s">
        <v>109</v>
      </c>
      <c r="J140" s="119" t="s">
        <v>152</v>
      </c>
      <c r="K140" s="149"/>
      <c r="L140" s="150"/>
      <c r="M140" s="149"/>
      <c r="N140" s="151">
        <v>4</v>
      </c>
      <c r="O140" s="152">
        <v>4</v>
      </c>
      <c r="P140" s="152">
        <v>3</v>
      </c>
      <c r="Q140" s="153" t="s">
        <v>34</v>
      </c>
      <c r="R140" s="153" t="s">
        <v>34</v>
      </c>
      <c r="S140" s="154" t="s">
        <v>34</v>
      </c>
      <c r="T140" s="151">
        <v>5</v>
      </c>
      <c r="U140" s="153" t="s">
        <v>34</v>
      </c>
      <c r="V140" s="152">
        <v>4</v>
      </c>
      <c r="W140" s="152">
        <v>4</v>
      </c>
      <c r="X140" s="155">
        <v>4</v>
      </c>
      <c r="Y140" s="151">
        <v>5</v>
      </c>
      <c r="Z140" s="152">
        <v>5</v>
      </c>
      <c r="AA140" s="152">
        <v>5</v>
      </c>
      <c r="AB140" s="153" t="s">
        <v>35</v>
      </c>
      <c r="AC140" s="152">
        <v>5</v>
      </c>
      <c r="AD140" s="152">
        <v>3</v>
      </c>
      <c r="AE140" s="155">
        <v>3</v>
      </c>
      <c r="AF140" s="151">
        <v>2</v>
      </c>
      <c r="AG140" s="155">
        <v>2</v>
      </c>
      <c r="AH140" s="151">
        <v>5</v>
      </c>
      <c r="AI140" s="152">
        <v>5</v>
      </c>
      <c r="AJ140" s="152">
        <v>4</v>
      </c>
      <c r="AK140" s="153" t="s">
        <v>35</v>
      </c>
      <c r="AL140" s="153" t="s">
        <v>35</v>
      </c>
      <c r="AM140" s="153" t="s">
        <v>35</v>
      </c>
      <c r="AN140" s="152">
        <v>4</v>
      </c>
      <c r="AO140" s="154" t="s">
        <v>35</v>
      </c>
      <c r="AP140" s="26"/>
      <c r="AQ140" s="45"/>
      <c r="AR140" s="26"/>
      <c r="AS140" s="30"/>
      <c r="AT140" s="30"/>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8"/>
      <c r="CE140" s="26"/>
      <c r="CF140" s="26"/>
      <c r="CG140" s="26"/>
      <c r="CH140" s="26"/>
      <c r="CI140" s="26"/>
      <c r="CJ140" s="26"/>
      <c r="CK140" s="26"/>
      <c r="CL140" s="26"/>
      <c r="CM140" s="26"/>
      <c r="CN140" s="26"/>
      <c r="CO140" s="26"/>
      <c r="CP140" s="26"/>
      <c r="CQ140" s="26"/>
      <c r="CR140" s="26"/>
      <c r="CS140" s="26"/>
      <c r="CT140" s="26"/>
      <c r="CU140" s="26"/>
      <c r="CV140" s="26"/>
      <c r="CW140" s="26"/>
      <c r="CX140" s="26"/>
      <c r="CY140" s="26"/>
      <c r="CZ140" s="26"/>
      <c r="DA140" s="26"/>
      <c r="DB140" s="26"/>
      <c r="DC140" s="26"/>
      <c r="DD140" s="26"/>
      <c r="DE140" s="26"/>
      <c r="DF140" s="26"/>
      <c r="DG140" s="26"/>
      <c r="DH140" s="26"/>
      <c r="DI140" s="26"/>
      <c r="DJ140" s="26"/>
      <c r="DK140" s="26"/>
      <c r="DL140" s="42"/>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c r="ET140" s="26"/>
      <c r="EU140" s="26"/>
      <c r="EV140" s="27"/>
      <c r="EW140" s="27"/>
      <c r="EX140" s="27"/>
      <c r="EY140" s="27"/>
      <c r="EZ140" s="27"/>
      <c r="FA140" s="27"/>
      <c r="FB140" s="27"/>
      <c r="FC140" s="27"/>
      <c r="FD140" s="27"/>
      <c r="FE140" s="27"/>
      <c r="FF140" s="27"/>
      <c r="FG140" s="27"/>
      <c r="FH140" s="27"/>
    </row>
    <row r="141" spans="2:164" s="1" customFormat="1" ht="30" customHeight="1">
      <c r="B141" s="147">
        <v>156</v>
      </c>
      <c r="C141" s="358">
        <v>44128</v>
      </c>
      <c r="D141" s="360" t="s">
        <v>263</v>
      </c>
      <c r="E141" s="358"/>
      <c r="F141" s="148" t="s">
        <v>143</v>
      </c>
      <c r="G141" s="148" t="s">
        <v>34</v>
      </c>
      <c r="H141" s="158" t="s">
        <v>355</v>
      </c>
      <c r="I141" s="135" t="s">
        <v>32</v>
      </c>
      <c r="J141" s="119" t="s">
        <v>151</v>
      </c>
      <c r="K141" s="149"/>
      <c r="L141" s="150"/>
      <c r="M141" s="149"/>
      <c r="N141" s="151">
        <v>3</v>
      </c>
      <c r="O141" s="152">
        <v>3</v>
      </c>
      <c r="P141" s="152">
        <v>3</v>
      </c>
      <c r="Q141" s="153" t="s">
        <v>34</v>
      </c>
      <c r="R141" s="153" t="s">
        <v>34</v>
      </c>
      <c r="S141" s="154" t="s">
        <v>34</v>
      </c>
      <c r="T141" s="151">
        <v>3</v>
      </c>
      <c r="U141" s="153" t="s">
        <v>35</v>
      </c>
      <c r="V141" s="152">
        <v>4</v>
      </c>
      <c r="W141" s="152">
        <v>4</v>
      </c>
      <c r="X141" s="155">
        <v>4</v>
      </c>
      <c r="Y141" s="151">
        <v>5</v>
      </c>
      <c r="Z141" s="152">
        <v>5</v>
      </c>
      <c r="AA141" s="152">
        <v>5</v>
      </c>
      <c r="AB141" s="153" t="s">
        <v>35</v>
      </c>
      <c r="AC141" s="152">
        <v>5</v>
      </c>
      <c r="AD141" s="152">
        <v>5</v>
      </c>
      <c r="AE141" s="155">
        <v>4</v>
      </c>
      <c r="AF141" s="151"/>
      <c r="AG141" s="155"/>
      <c r="AH141" s="151">
        <v>5</v>
      </c>
      <c r="AI141" s="152">
        <v>5</v>
      </c>
      <c r="AJ141" s="152">
        <v>4</v>
      </c>
      <c r="AK141" s="153" t="s">
        <v>35</v>
      </c>
      <c r="AL141" s="153" t="s">
        <v>35</v>
      </c>
      <c r="AM141" s="153" t="s">
        <v>35</v>
      </c>
      <c r="AN141" s="152">
        <v>5</v>
      </c>
      <c r="AO141" s="154" t="s">
        <v>35</v>
      </c>
      <c r="AP141" s="26"/>
      <c r="AQ141" s="45"/>
      <c r="AR141" s="26"/>
      <c r="AS141" s="30"/>
      <c r="AT141" s="30"/>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8"/>
      <c r="CE141" s="26"/>
      <c r="CF141" s="26"/>
      <c r="CG141" s="26"/>
      <c r="CH141" s="26"/>
      <c r="CI141" s="26"/>
      <c r="CJ141" s="26"/>
      <c r="CK141" s="26"/>
      <c r="CL141" s="26"/>
      <c r="CM141" s="26"/>
      <c r="CN141" s="26"/>
      <c r="CO141" s="26"/>
      <c r="CP141" s="26"/>
      <c r="CQ141" s="26"/>
      <c r="CR141" s="26"/>
      <c r="CS141" s="26"/>
      <c r="CT141" s="26"/>
      <c r="CU141" s="26"/>
      <c r="CV141" s="26"/>
      <c r="CW141" s="26"/>
      <c r="CX141" s="26"/>
      <c r="CY141" s="26"/>
      <c r="CZ141" s="26"/>
      <c r="DA141" s="26"/>
      <c r="DB141" s="26"/>
      <c r="DC141" s="26"/>
      <c r="DD141" s="26"/>
      <c r="DE141" s="26"/>
      <c r="DF141" s="26"/>
      <c r="DG141" s="26"/>
      <c r="DH141" s="26"/>
      <c r="DI141" s="26"/>
      <c r="DJ141" s="26"/>
      <c r="DK141" s="26"/>
      <c r="DL141" s="42"/>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c r="ET141" s="26"/>
      <c r="EU141" s="26"/>
      <c r="EV141" s="27"/>
      <c r="EW141" s="27"/>
      <c r="EX141" s="27"/>
      <c r="EY141" s="27"/>
      <c r="EZ141" s="27"/>
      <c r="FA141" s="27"/>
      <c r="FB141" s="27"/>
      <c r="FC141" s="27"/>
      <c r="FD141" s="27"/>
      <c r="FE141" s="27"/>
      <c r="FF141" s="27"/>
      <c r="FG141" s="27"/>
      <c r="FH141" s="27"/>
    </row>
    <row r="142" spans="2:164" s="1" customFormat="1" ht="30" customHeight="1">
      <c r="B142" s="147">
        <v>157</v>
      </c>
      <c r="C142" s="358">
        <v>44128</v>
      </c>
      <c r="D142" s="360" t="s">
        <v>263</v>
      </c>
      <c r="E142" s="358"/>
      <c r="F142" s="148" t="s">
        <v>142</v>
      </c>
      <c r="G142" s="148" t="s">
        <v>35</v>
      </c>
      <c r="H142" s="158" t="s">
        <v>374</v>
      </c>
      <c r="I142" s="135" t="s">
        <v>108</v>
      </c>
      <c r="J142" s="119" t="s">
        <v>152</v>
      </c>
      <c r="K142" s="149"/>
      <c r="L142" s="150"/>
      <c r="M142" s="149"/>
      <c r="N142" s="151">
        <v>5</v>
      </c>
      <c r="O142" s="152">
        <v>2</v>
      </c>
      <c r="P142" s="152">
        <v>3</v>
      </c>
      <c r="Q142" s="153" t="s">
        <v>35</v>
      </c>
      <c r="R142" s="153" t="s">
        <v>34</v>
      </c>
      <c r="S142" s="154" t="s">
        <v>34</v>
      </c>
      <c r="T142" s="151">
        <v>5</v>
      </c>
      <c r="U142" s="153" t="s">
        <v>34</v>
      </c>
      <c r="V142" s="152">
        <v>5</v>
      </c>
      <c r="W142" s="152">
        <v>5</v>
      </c>
      <c r="X142" s="155">
        <v>5</v>
      </c>
      <c r="Y142" s="151">
        <v>5</v>
      </c>
      <c r="Z142" s="152">
        <v>4</v>
      </c>
      <c r="AA142" s="152">
        <v>4</v>
      </c>
      <c r="AB142" s="153" t="s">
        <v>201</v>
      </c>
      <c r="AC142" s="152">
        <v>5</v>
      </c>
      <c r="AD142" s="152">
        <v>4</v>
      </c>
      <c r="AE142" s="155">
        <v>4</v>
      </c>
      <c r="AF142" s="151">
        <v>4</v>
      </c>
      <c r="AG142" s="155">
        <v>4</v>
      </c>
      <c r="AH142" s="151">
        <v>4</v>
      </c>
      <c r="AI142" s="152">
        <v>4</v>
      </c>
      <c r="AJ142" s="152"/>
      <c r="AK142" s="153" t="s">
        <v>201</v>
      </c>
      <c r="AL142" s="153" t="s">
        <v>34</v>
      </c>
      <c r="AM142" s="153" t="s">
        <v>35</v>
      </c>
      <c r="AN142" s="152">
        <v>4</v>
      </c>
      <c r="AO142" s="154" t="s">
        <v>201</v>
      </c>
      <c r="AP142" s="26"/>
      <c r="AQ142" s="45"/>
      <c r="AR142" s="26"/>
      <c r="AS142" s="30"/>
      <c r="AT142" s="30"/>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8"/>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42"/>
      <c r="DM142" s="26"/>
      <c r="DN142" s="26"/>
      <c r="DO142" s="26"/>
      <c r="DP142" s="26"/>
      <c r="DQ142" s="26"/>
      <c r="DR142" s="26"/>
      <c r="DS142" s="26"/>
      <c r="DT142" s="26"/>
      <c r="DU142" s="26"/>
      <c r="DV142" s="26"/>
      <c r="DW142" s="26"/>
      <c r="DX142" s="26"/>
      <c r="DY142" s="26"/>
      <c r="DZ142" s="26"/>
      <c r="EA142" s="26"/>
      <c r="EB142" s="26"/>
      <c r="EC142" s="26"/>
      <c r="ED142" s="26"/>
      <c r="EE142" s="26"/>
      <c r="EF142" s="26"/>
      <c r="EG142" s="26"/>
      <c r="EH142" s="26"/>
      <c r="EI142" s="26"/>
      <c r="EJ142" s="26"/>
      <c r="EK142" s="26"/>
      <c r="EL142" s="26"/>
      <c r="EM142" s="26"/>
      <c r="EN142" s="26"/>
      <c r="EO142" s="26"/>
      <c r="EP142" s="26"/>
      <c r="EQ142" s="26"/>
      <c r="ER142" s="26"/>
      <c r="ES142" s="26"/>
      <c r="ET142" s="26"/>
      <c r="EU142" s="26"/>
      <c r="EV142" s="27"/>
      <c r="EW142" s="27"/>
      <c r="EX142" s="27"/>
      <c r="EY142" s="27"/>
      <c r="EZ142" s="27"/>
      <c r="FA142" s="27"/>
      <c r="FB142" s="27"/>
      <c r="FC142" s="27"/>
      <c r="FD142" s="27"/>
      <c r="FE142" s="27"/>
      <c r="FF142" s="27"/>
      <c r="FG142" s="27"/>
      <c r="FH142" s="27"/>
    </row>
    <row r="143" spans="2:164" s="1" customFormat="1" ht="30" customHeight="1">
      <c r="B143" s="147">
        <v>158</v>
      </c>
      <c r="C143" s="358">
        <v>44131</v>
      </c>
      <c r="D143" s="360" t="s">
        <v>263</v>
      </c>
      <c r="E143" s="358"/>
      <c r="F143" s="148" t="s">
        <v>142</v>
      </c>
      <c r="G143" s="148" t="s">
        <v>34</v>
      </c>
      <c r="H143" s="158" t="s">
        <v>202</v>
      </c>
      <c r="I143" s="135" t="s">
        <v>147</v>
      </c>
      <c r="J143" s="119" t="s">
        <v>152</v>
      </c>
      <c r="K143" s="149"/>
      <c r="L143" s="150"/>
      <c r="M143" s="149"/>
      <c r="N143" s="151">
        <v>4</v>
      </c>
      <c r="O143" s="152">
        <v>4</v>
      </c>
      <c r="P143" s="152">
        <v>3</v>
      </c>
      <c r="Q143" s="153" t="s">
        <v>35</v>
      </c>
      <c r="R143" s="153" t="s">
        <v>201</v>
      </c>
      <c r="S143" s="154" t="s">
        <v>34</v>
      </c>
      <c r="T143" s="151">
        <v>4</v>
      </c>
      <c r="U143" s="153" t="s">
        <v>35</v>
      </c>
      <c r="V143" s="152">
        <v>4</v>
      </c>
      <c r="W143" s="152">
        <v>4</v>
      </c>
      <c r="X143" s="155">
        <v>4</v>
      </c>
      <c r="Y143" s="151">
        <v>4</v>
      </c>
      <c r="Z143" s="152">
        <v>5</v>
      </c>
      <c r="AA143" s="152">
        <v>5</v>
      </c>
      <c r="AB143" s="153" t="s">
        <v>35</v>
      </c>
      <c r="AC143" s="152">
        <v>5</v>
      </c>
      <c r="AD143" s="152">
        <v>4</v>
      </c>
      <c r="AE143" s="155"/>
      <c r="AF143" s="151">
        <v>3</v>
      </c>
      <c r="AG143" s="155">
        <v>4</v>
      </c>
      <c r="AH143" s="151">
        <v>5</v>
      </c>
      <c r="AI143" s="152">
        <v>5</v>
      </c>
      <c r="AJ143" s="152">
        <v>4</v>
      </c>
      <c r="AK143" s="153" t="s">
        <v>35</v>
      </c>
      <c r="AL143" s="153" t="s">
        <v>35</v>
      </c>
      <c r="AM143" s="153" t="s">
        <v>35</v>
      </c>
      <c r="AN143" s="152">
        <v>4</v>
      </c>
      <c r="AO143" s="154" t="s">
        <v>201</v>
      </c>
      <c r="AP143" s="26"/>
      <c r="AQ143" s="45"/>
      <c r="AR143" s="26"/>
      <c r="AS143" s="30"/>
      <c r="AT143" s="30"/>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8"/>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42"/>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7"/>
      <c r="EW143" s="27"/>
      <c r="EX143" s="27"/>
      <c r="EY143" s="27"/>
      <c r="EZ143" s="27"/>
      <c r="FA143" s="27"/>
      <c r="FB143" s="27"/>
      <c r="FC143" s="27"/>
      <c r="FD143" s="27"/>
      <c r="FE143" s="27"/>
      <c r="FF143" s="27"/>
      <c r="FG143" s="27"/>
      <c r="FH143" s="27"/>
    </row>
    <row r="144" spans="2:164" s="1" customFormat="1">
      <c r="B144" s="26"/>
      <c r="C144" s="43"/>
      <c r="D144" s="43"/>
      <c r="E144" s="43"/>
      <c r="F144" s="43"/>
      <c r="G144" s="43"/>
      <c r="H144"/>
      <c r="I144" s="51"/>
      <c r="J144"/>
      <c r="K144" s="21"/>
      <c r="L144" s="62"/>
      <c r="M144"/>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26"/>
      <c r="AQ144" s="45"/>
      <c r="AR144" s="26"/>
      <c r="AS144" s="30"/>
      <c r="AT144" s="30"/>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8"/>
      <c r="CE144" s="26"/>
      <c r="CF144" s="26"/>
      <c r="CG144" s="26"/>
      <c r="CH144" s="26"/>
      <c r="CI144" s="26"/>
      <c r="CJ144" s="26"/>
      <c r="CK144" s="26"/>
      <c r="CL144" s="26"/>
      <c r="CM144" s="26"/>
      <c r="CN144" s="26"/>
      <c r="CO144" s="26"/>
      <c r="CP144" s="26"/>
      <c r="CQ144" s="26"/>
      <c r="CR144" s="26"/>
      <c r="CS144" s="26"/>
      <c r="CT144" s="26"/>
      <c r="CU144" s="26"/>
      <c r="CV144" s="26"/>
      <c r="CW144" s="26"/>
      <c r="CX144" s="26"/>
      <c r="CY144" s="26"/>
      <c r="CZ144" s="26"/>
      <c r="DA144" s="26"/>
      <c r="DB144" s="26"/>
      <c r="DC144" s="26"/>
      <c r="DD144" s="26"/>
      <c r="DE144" s="26"/>
      <c r="DF144" s="26"/>
      <c r="DG144" s="26"/>
      <c r="DH144" s="26"/>
      <c r="DI144" s="26"/>
      <c r="DJ144" s="26"/>
      <c r="DK144" s="26"/>
      <c r="DL144" s="42"/>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c r="ET144" s="26"/>
      <c r="EU144" s="26"/>
      <c r="EV144" s="27"/>
      <c r="EW144" s="27"/>
      <c r="EX144" s="27"/>
      <c r="EY144" s="27"/>
      <c r="EZ144" s="27"/>
      <c r="FA144" s="27"/>
      <c r="FB144" s="27"/>
      <c r="FC144" s="27"/>
      <c r="FD144" s="27"/>
      <c r="FE144" s="27"/>
      <c r="FF144" s="27"/>
      <c r="FG144" s="27"/>
      <c r="FH144" s="27"/>
    </row>
    <row r="145" spans="1:164" s="1" customFormat="1">
      <c r="B145" s="26"/>
      <c r="C145" s="43"/>
      <c r="D145" s="43"/>
      <c r="E145" s="43"/>
      <c r="F145" s="43"/>
      <c r="G145" s="43"/>
      <c r="H145"/>
      <c r="I145" s="51"/>
      <c r="J145"/>
      <c r="K145" s="21"/>
      <c r="L145" s="62"/>
      <c r="M145"/>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26"/>
      <c r="AQ145" s="45"/>
      <c r="AR145" s="26"/>
      <c r="AS145" s="30"/>
      <c r="AT145" s="30"/>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8"/>
      <c r="CE145" s="26"/>
      <c r="CF145" s="26"/>
      <c r="CG145" s="26"/>
      <c r="CH145" s="26"/>
      <c r="CI145" s="26"/>
      <c r="CJ145" s="26"/>
      <c r="CK145" s="26"/>
      <c r="CL145" s="26"/>
      <c r="CM145" s="26"/>
      <c r="CN145" s="26"/>
      <c r="CO145" s="26"/>
      <c r="CP145" s="26"/>
      <c r="CQ145" s="26"/>
      <c r="CR145" s="26"/>
      <c r="CS145" s="26"/>
      <c r="CT145" s="26"/>
      <c r="CU145" s="26"/>
      <c r="CV145" s="26"/>
      <c r="CW145" s="26"/>
      <c r="CX145" s="26"/>
      <c r="CY145" s="26"/>
      <c r="CZ145" s="26"/>
      <c r="DA145" s="26"/>
      <c r="DB145" s="26"/>
      <c r="DC145" s="26"/>
      <c r="DD145" s="26"/>
      <c r="DE145" s="26"/>
      <c r="DF145" s="26"/>
      <c r="DG145" s="26"/>
      <c r="DH145" s="26"/>
      <c r="DI145" s="26"/>
      <c r="DJ145" s="26"/>
      <c r="DK145" s="26"/>
      <c r="DL145" s="42"/>
      <c r="DM145" s="26"/>
      <c r="DN145" s="26"/>
      <c r="DO145" s="26"/>
      <c r="DP145" s="26"/>
      <c r="DQ145" s="26"/>
      <c r="DR145" s="26"/>
      <c r="DS145" s="26"/>
      <c r="DT145" s="26"/>
      <c r="DU145" s="26"/>
      <c r="DV145" s="26"/>
      <c r="DW145" s="26"/>
      <c r="DX145" s="26"/>
      <c r="DY145" s="26"/>
      <c r="DZ145" s="26"/>
      <c r="EA145" s="26"/>
      <c r="EB145" s="26"/>
      <c r="EC145" s="26"/>
      <c r="ED145" s="26"/>
      <c r="EE145" s="26"/>
      <c r="EF145" s="26"/>
      <c r="EG145" s="26"/>
      <c r="EH145" s="26"/>
      <c r="EI145" s="26"/>
      <c r="EJ145" s="26"/>
      <c r="EK145" s="26"/>
      <c r="EL145" s="26"/>
      <c r="EM145" s="26"/>
      <c r="EN145" s="26"/>
      <c r="EO145" s="26"/>
      <c r="EP145" s="26"/>
      <c r="EQ145" s="26"/>
      <c r="ER145" s="26"/>
      <c r="ES145" s="26"/>
      <c r="ET145" s="26"/>
      <c r="EU145" s="26"/>
      <c r="EV145" s="27"/>
      <c r="EW145" s="27"/>
      <c r="EX145" s="27"/>
      <c r="EY145" s="27"/>
      <c r="EZ145" s="27"/>
      <c r="FA145" s="27"/>
      <c r="FB145" s="27"/>
      <c r="FC145" s="27"/>
      <c r="FD145" s="27"/>
      <c r="FE145" s="27"/>
      <c r="FF145" s="27"/>
      <c r="FG145" s="27"/>
      <c r="FH145" s="27"/>
    </row>
    <row r="146" spans="1:164" s="1" customFormat="1">
      <c r="B146" s="26"/>
      <c r="C146" s="43"/>
      <c r="D146" s="43"/>
      <c r="E146" s="43"/>
      <c r="F146" s="43"/>
      <c r="G146" s="43"/>
      <c r="H146"/>
      <c r="I146" s="51"/>
      <c r="J146"/>
      <c r="K146" s="21"/>
      <c r="L146" s="62"/>
      <c r="M1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26"/>
      <c r="AQ146" s="45"/>
      <c r="AR146" s="26"/>
      <c r="AS146" s="30"/>
      <c r="AT146" s="30"/>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8"/>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42"/>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6"/>
      <c r="EV146" s="27"/>
      <c r="EW146" s="27"/>
      <c r="EX146" s="27"/>
      <c r="EY146" s="27"/>
      <c r="EZ146" s="27"/>
      <c r="FA146" s="27"/>
      <c r="FB146" s="27"/>
      <c r="FC146" s="27"/>
      <c r="FD146" s="27"/>
      <c r="FE146" s="27"/>
      <c r="FF146" s="27"/>
      <c r="FG146" s="27"/>
      <c r="FH146" s="27"/>
    </row>
    <row r="147" spans="1:164" s="1" customFormat="1">
      <c r="B147" s="26"/>
      <c r="C147" s="43"/>
      <c r="D147" s="43"/>
      <c r="E147" s="43"/>
      <c r="F147" s="43"/>
      <c r="G147" s="43"/>
      <c r="H147"/>
      <c r="I147" s="51"/>
      <c r="J147"/>
      <c r="K147" s="21"/>
      <c r="L147" s="62"/>
      <c r="M147"/>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26"/>
      <c r="AQ147" s="45"/>
      <c r="AR147" s="26"/>
      <c r="AS147" s="30"/>
      <c r="AT147" s="30"/>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8"/>
      <c r="CE147" s="26"/>
      <c r="CF147" s="26"/>
      <c r="CG147" s="26"/>
      <c r="CH147" s="26"/>
      <c r="CI147" s="26"/>
      <c r="CJ147" s="26"/>
      <c r="CK147" s="26"/>
      <c r="CL147" s="26"/>
      <c r="CM147" s="26"/>
      <c r="CN147" s="26"/>
      <c r="CO147" s="26"/>
      <c r="CP147" s="26"/>
      <c r="CQ147" s="26"/>
      <c r="CR147" s="26"/>
      <c r="CS147" s="26"/>
      <c r="CT147" s="26"/>
      <c r="CU147" s="26"/>
      <c r="CV147" s="26"/>
      <c r="CW147" s="26"/>
      <c r="CX147" s="26"/>
      <c r="CY147" s="26"/>
      <c r="CZ147" s="26"/>
      <c r="DA147" s="26"/>
      <c r="DB147" s="26"/>
      <c r="DC147" s="26"/>
      <c r="DD147" s="26"/>
      <c r="DE147" s="26"/>
      <c r="DF147" s="26"/>
      <c r="DG147" s="26"/>
      <c r="DH147" s="26"/>
      <c r="DI147" s="26"/>
      <c r="DJ147" s="26"/>
      <c r="DK147" s="26"/>
      <c r="DL147" s="42"/>
      <c r="DM147" s="26"/>
      <c r="DN147" s="26"/>
      <c r="DO147" s="26"/>
      <c r="DP147" s="26"/>
      <c r="DQ147" s="26"/>
      <c r="DR147" s="26"/>
      <c r="DS147" s="26"/>
      <c r="DT147" s="26"/>
      <c r="DU147" s="26"/>
      <c r="DV147" s="26"/>
      <c r="DW147" s="26"/>
      <c r="DX147" s="26"/>
      <c r="DY147" s="26"/>
      <c r="DZ147" s="26"/>
      <c r="EA147" s="26"/>
      <c r="EB147" s="26"/>
      <c r="EC147" s="26"/>
      <c r="ED147" s="26"/>
      <c r="EE147" s="26"/>
      <c r="EF147" s="26"/>
      <c r="EG147" s="26"/>
      <c r="EH147" s="26"/>
      <c r="EI147" s="26"/>
      <c r="EJ147" s="26"/>
      <c r="EK147" s="26"/>
      <c r="EL147" s="26"/>
      <c r="EM147" s="26"/>
      <c r="EN147" s="26"/>
      <c r="EO147" s="26"/>
      <c r="EP147" s="26"/>
      <c r="EQ147" s="26"/>
      <c r="ER147" s="26"/>
      <c r="ES147" s="26"/>
      <c r="ET147" s="26"/>
      <c r="EU147" s="26"/>
      <c r="EV147" s="27"/>
      <c r="EW147" s="27"/>
      <c r="EX147" s="27"/>
      <c r="EY147" s="27"/>
      <c r="EZ147" s="27"/>
      <c r="FA147" s="27"/>
      <c r="FB147" s="27"/>
      <c r="FC147" s="27"/>
      <c r="FD147" s="27"/>
      <c r="FE147" s="27"/>
      <c r="FF147" s="27"/>
      <c r="FG147" s="27"/>
      <c r="FH147" s="27"/>
    </row>
    <row r="148" spans="1:164" s="1" customFormat="1" ht="17.399999999999999">
      <c r="B148" s="26"/>
      <c r="C148" s="43"/>
      <c r="D148" s="43"/>
      <c r="E148" s="43"/>
      <c r="F148" s="43"/>
      <c r="G148" s="43"/>
      <c r="H148"/>
      <c r="I148" s="51"/>
      <c r="J148"/>
      <c r="K148" s="21"/>
      <c r="L148" s="62"/>
      <c r="M148"/>
      <c r="N148" s="171" t="s">
        <v>309</v>
      </c>
      <c r="O148" s="172"/>
      <c r="P148" s="173"/>
      <c r="Q148" s="173"/>
      <c r="R148" s="173"/>
      <c r="S148" s="173"/>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26"/>
      <c r="AQ148" s="45"/>
      <c r="AR148" s="26"/>
      <c r="AS148" s="30"/>
      <c r="AT148" s="30"/>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8"/>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42"/>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7"/>
      <c r="EW148" s="27"/>
      <c r="EX148" s="27"/>
      <c r="EY148" s="27"/>
      <c r="EZ148" s="27"/>
      <c r="FA148" s="27"/>
      <c r="FB148" s="27"/>
      <c r="FC148" s="27"/>
      <c r="FD148" s="27"/>
      <c r="FE148" s="27"/>
      <c r="FF148" s="27"/>
      <c r="FG148" s="27"/>
      <c r="FH148" s="27"/>
    </row>
    <row r="149" spans="1:164" ht="15" thickBot="1">
      <c r="C149" s="39"/>
      <c r="D149" s="39"/>
      <c r="E149" s="39"/>
      <c r="F149" s="39"/>
      <c r="G149" s="34"/>
      <c r="H149" s="33"/>
      <c r="I149" s="33"/>
      <c r="J149" s="44"/>
      <c r="K149" s="131"/>
      <c r="L149" s="43"/>
      <c r="M149" s="43"/>
      <c r="N149" s="52"/>
      <c r="O149" s="52"/>
      <c r="P149" s="52"/>
      <c r="Q149" s="52"/>
      <c r="R149" s="52"/>
      <c r="S149" s="52"/>
      <c r="T149" s="52"/>
      <c r="U149" s="52"/>
      <c r="V149" s="52"/>
      <c r="W149" s="52"/>
      <c r="X149" s="52"/>
      <c r="Y149" s="52"/>
      <c r="Z149" s="52"/>
      <c r="AA149" s="52"/>
      <c r="AB149" s="52"/>
      <c r="AC149" s="52"/>
      <c r="AD149" s="41"/>
      <c r="AE149" s="41"/>
      <c r="AF149" s="41"/>
      <c r="AG149" s="41"/>
      <c r="AH149" s="41"/>
      <c r="AI149" s="41"/>
      <c r="AJ149" s="41"/>
      <c r="AK149" s="41"/>
      <c r="AL149" s="41"/>
      <c r="AM149" s="41"/>
      <c r="AN149" s="41"/>
      <c r="AO149" s="41"/>
      <c r="AP149" s="26"/>
      <c r="CD149" s="28"/>
      <c r="DK149" s="26"/>
      <c r="DL149" s="42"/>
      <c r="DM149" s="27"/>
      <c r="EU149" s="26"/>
      <c r="EZ149" s="27"/>
    </row>
    <row r="150" spans="1:164" s="65" customFormat="1" ht="30" customHeight="1">
      <c r="A150" s="64"/>
      <c r="B150" s="372" t="s">
        <v>273</v>
      </c>
      <c r="C150" s="373"/>
      <c r="D150" s="366"/>
      <c r="E150" s="366"/>
      <c r="F150" s="367"/>
      <c r="G150" s="375"/>
      <c r="H150" s="376"/>
      <c r="I150" s="376"/>
      <c r="J150" s="377"/>
      <c r="K150" s="378"/>
      <c r="L150" s="71"/>
      <c r="M150" s="71"/>
      <c r="N150" s="110"/>
      <c r="O150" s="111"/>
      <c r="P150" s="112" t="s">
        <v>35</v>
      </c>
      <c r="Q150" s="113">
        <f>+COUNTIF(Q$7:Q$143,"Si")</f>
        <v>79</v>
      </c>
      <c r="R150" s="113">
        <f>+COUNTIF(R$7:R$143,"Si")</f>
        <v>40</v>
      </c>
      <c r="S150" s="113">
        <f>+COUNTIF(S$7:S$143,"Si")</f>
        <v>29</v>
      </c>
      <c r="T150" s="113"/>
      <c r="U150" s="113">
        <f>+COUNTIF(U$7:U$143,"Si")</f>
        <v>54</v>
      </c>
      <c r="V150" s="113"/>
      <c r="W150" s="113"/>
      <c r="X150" s="113"/>
      <c r="Y150" s="113"/>
      <c r="Z150" s="113"/>
      <c r="AA150" s="113"/>
      <c r="AB150" s="113">
        <f>+COUNTIF(AB$7:AB$143,"Si")</f>
        <v>91</v>
      </c>
      <c r="AC150" s="113"/>
      <c r="AD150" s="113"/>
      <c r="AE150" s="113"/>
      <c r="AF150" s="113"/>
      <c r="AG150" s="113"/>
      <c r="AH150" s="113"/>
      <c r="AI150" s="113"/>
      <c r="AJ150" s="113"/>
      <c r="AK150" s="113">
        <f>+COUNTIF(AK$7:AK$143,"Si")</f>
        <v>105</v>
      </c>
      <c r="AL150" s="113">
        <f>+COUNTIF(AL$7:AL$143,"Si")</f>
        <v>62</v>
      </c>
      <c r="AM150" s="113">
        <f>+COUNTIF(AM$7:AM$143,"Si")</f>
        <v>87</v>
      </c>
      <c r="AN150" s="113"/>
      <c r="AO150" s="176">
        <f>+COUNTIF(AO$7:AO$143,"Si")</f>
        <v>96</v>
      </c>
      <c r="AP150" s="66"/>
      <c r="AR150" s="66"/>
      <c r="CD150" s="70"/>
      <c r="DK150" s="66"/>
      <c r="DL150" s="73"/>
      <c r="EU150" s="66"/>
    </row>
    <row r="151" spans="1:164" s="65" customFormat="1" ht="30" customHeight="1">
      <c r="A151" s="64"/>
      <c r="B151" s="313"/>
      <c r="C151" s="366"/>
      <c r="D151" s="366"/>
      <c r="E151" s="366"/>
      <c r="F151" s="367"/>
      <c r="G151" s="375"/>
      <c r="H151" s="376"/>
      <c r="I151" s="376"/>
      <c r="J151" s="377"/>
      <c r="K151" s="378"/>
      <c r="L151" s="71"/>
      <c r="M151" s="71"/>
      <c r="N151" s="114"/>
      <c r="P151" s="115" t="s">
        <v>34</v>
      </c>
      <c r="Q151" s="116">
        <f>+COUNTIF(Q$7:Q$143,"Non")</f>
        <v>53</v>
      </c>
      <c r="R151" s="116">
        <f t="shared" ref="R151:S151" si="113">+COUNTIF(R$7:R$143,"Non")</f>
        <v>86</v>
      </c>
      <c r="S151" s="116">
        <f t="shared" si="113"/>
        <v>89</v>
      </c>
      <c r="T151" s="116"/>
      <c r="U151" s="116">
        <f>+COUNTIF(U$7:U$143,"Non")</f>
        <v>67</v>
      </c>
      <c r="V151" s="116"/>
      <c r="W151" s="116"/>
      <c r="X151" s="116"/>
      <c r="Y151" s="116"/>
      <c r="Z151" s="116"/>
      <c r="AA151" s="116"/>
      <c r="AB151" s="116">
        <f>+COUNTIF(AB$7:AB$143,"Non")</f>
        <v>12</v>
      </c>
      <c r="AC151" s="116"/>
      <c r="AD151" s="116"/>
      <c r="AE151" s="116"/>
      <c r="AF151" s="116"/>
      <c r="AG151" s="116"/>
      <c r="AH151" s="116"/>
      <c r="AI151" s="116"/>
      <c r="AJ151" s="116"/>
      <c r="AK151" s="116">
        <f t="shared" ref="AK151:AM151" si="114">+COUNTIF(AK$7:AK$143,"Non")</f>
        <v>15</v>
      </c>
      <c r="AL151" s="116">
        <f t="shared" si="114"/>
        <v>41</v>
      </c>
      <c r="AM151" s="116">
        <f t="shared" si="114"/>
        <v>18</v>
      </c>
      <c r="AN151" s="116"/>
      <c r="AO151" s="117">
        <f>+COUNTIF(AO$7:AO$143,"Non")</f>
        <v>14</v>
      </c>
      <c r="AP151" s="66"/>
      <c r="AR151" s="66"/>
      <c r="CD151" s="70"/>
      <c r="DK151" s="66"/>
      <c r="DL151" s="73"/>
      <c r="EU151" s="66"/>
    </row>
    <row r="152" spans="1:164" s="65" customFormat="1" ht="30" customHeight="1">
      <c r="A152" s="64"/>
      <c r="B152" s="368" t="s">
        <v>168</v>
      </c>
      <c r="C152" s="379"/>
      <c r="D152" s="374"/>
      <c r="E152" s="366"/>
      <c r="F152" s="367"/>
      <c r="G152" s="118" t="s">
        <v>111</v>
      </c>
      <c r="H152" s="78"/>
      <c r="I152" s="78"/>
      <c r="J152" s="377"/>
      <c r="K152" s="378"/>
      <c r="L152" s="71"/>
      <c r="M152" s="71"/>
      <c r="N152" s="114"/>
      <c r="P152" s="115"/>
      <c r="Q152" s="116"/>
      <c r="R152" s="116"/>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7"/>
      <c r="AP152" s="66"/>
      <c r="AR152" s="66"/>
      <c r="CD152" s="70"/>
      <c r="DK152" s="66"/>
      <c r="DL152" s="73"/>
      <c r="EU152" s="66"/>
    </row>
    <row r="153" spans="1:164" s="65" customFormat="1" ht="30" customHeight="1">
      <c r="A153" s="64"/>
      <c r="B153" s="369" t="s">
        <v>33</v>
      </c>
      <c r="C153" s="380" t="s">
        <v>274</v>
      </c>
      <c r="D153" s="381" t="s">
        <v>275</v>
      </c>
      <c r="E153" s="380" t="s">
        <v>276</v>
      </c>
      <c r="F153" s="381" t="s">
        <v>277</v>
      </c>
      <c r="G153" s="382" t="s">
        <v>278</v>
      </c>
      <c r="H153" s="383"/>
      <c r="I153" s="78"/>
      <c r="J153" s="377"/>
      <c r="K153" s="378"/>
      <c r="L153" s="71"/>
      <c r="M153" s="174" t="s">
        <v>223</v>
      </c>
      <c r="N153" s="177">
        <f>+AVERAGE(N7:N112)</f>
        <v>3.9411764705882355</v>
      </c>
      <c r="O153" s="178">
        <f>AVERAGE(O7:O143)</f>
        <v>3.5840000000000001</v>
      </c>
      <c r="P153" s="178">
        <f>AVERAGE(P7:P143)</f>
        <v>3.5284552845528454</v>
      </c>
      <c r="Q153" s="397">
        <f>(Q150*5+Q151*1)/(Q150+Q151)</f>
        <v>3.393939393939394</v>
      </c>
      <c r="R153" s="397">
        <f t="shared" ref="R153:S153" si="115">(R150*5+R151*1)/(R150+R151)</f>
        <v>2.2698412698412698</v>
      </c>
      <c r="S153" s="397">
        <f t="shared" si="115"/>
        <v>1.9830508474576272</v>
      </c>
      <c r="T153" s="399">
        <f>AVERAGE(T7:T143)</f>
        <v>4.1307692307692312</v>
      </c>
      <c r="U153" s="397">
        <f>(U150*5+U151*1)/(U150+U151)</f>
        <v>2.7851239669421486</v>
      </c>
      <c r="V153" s="178">
        <f t="shared" ref="V153:AA153" si="116">AVERAGE(V7:V143)</f>
        <v>3.8778625954198471</v>
      </c>
      <c r="W153" s="178">
        <f t="shared" si="116"/>
        <v>4.0238095238095237</v>
      </c>
      <c r="X153" s="400">
        <f t="shared" si="116"/>
        <v>4.0859375</v>
      </c>
      <c r="Y153" s="178">
        <f t="shared" si="116"/>
        <v>4.409448818897638</v>
      </c>
      <c r="Z153" s="178">
        <f t="shared" si="116"/>
        <v>4.5076923076923077</v>
      </c>
      <c r="AA153" s="178">
        <f t="shared" si="116"/>
        <v>4.5275590551181102</v>
      </c>
      <c r="AB153" s="397">
        <f>(AB150*5+AB151*1)/(AB150+AB151)</f>
        <v>4.5339805825242721</v>
      </c>
      <c r="AC153" s="178">
        <f t="shared" ref="AC153:AJ153" si="117">AVERAGE(AC7:AC143)</f>
        <v>4.3680000000000003</v>
      </c>
      <c r="AD153" s="178">
        <f t="shared" si="117"/>
        <v>4.0940170940170937</v>
      </c>
      <c r="AE153" s="178">
        <f t="shared" si="117"/>
        <v>3.9797979797979797</v>
      </c>
      <c r="AF153" s="177">
        <f t="shared" si="117"/>
        <v>3.9661016949152543</v>
      </c>
      <c r="AG153" s="179">
        <f t="shared" si="117"/>
        <v>4.1037735849056602</v>
      </c>
      <c r="AH153" s="178">
        <f t="shared" si="117"/>
        <v>4.418032786885246</v>
      </c>
      <c r="AI153" s="178">
        <f t="shared" si="117"/>
        <v>4.2704918032786887</v>
      </c>
      <c r="AJ153" s="178">
        <f t="shared" si="117"/>
        <v>3.778688524590164</v>
      </c>
      <c r="AK153" s="397">
        <f>(AK150*5+AK151*1)/(AK150+AK151)</f>
        <v>4.5</v>
      </c>
      <c r="AL153" s="397">
        <f>(AL150*5+AL151*1)/(AL150+AL151)</f>
        <v>3.407766990291262</v>
      </c>
      <c r="AM153" s="397">
        <f>(AM150*5+AM151*1)/(AM150+AM151)</f>
        <v>4.3142857142857141</v>
      </c>
      <c r="AN153" s="178">
        <f>AVERAGE(AN7:AN143)</f>
        <v>4.0697674418604652</v>
      </c>
      <c r="AO153" s="398">
        <f>(AO150*5+AO151*1)/(AO150+AO151)</f>
        <v>4.4909090909090912</v>
      </c>
      <c r="AP153" s="66"/>
      <c r="AR153" s="66"/>
      <c r="CD153" s="70"/>
      <c r="DK153" s="66"/>
      <c r="DL153" s="73"/>
      <c r="EU153" s="66"/>
    </row>
    <row r="154" spans="1:164" s="65" customFormat="1" ht="24.9" customHeight="1">
      <c r="A154" s="64"/>
      <c r="B154" s="370">
        <v>44105</v>
      </c>
      <c r="C154" s="78">
        <f>COUNTIF($C$6:$C$143,B154)</f>
        <v>85</v>
      </c>
      <c r="D154" s="371">
        <f>C154/285</f>
        <v>0.2982456140350877</v>
      </c>
      <c r="E154" s="78">
        <f>C154</f>
        <v>85</v>
      </c>
      <c r="F154" s="371">
        <f>E154/272</f>
        <v>0.3125</v>
      </c>
      <c r="G154" s="124" t="s">
        <v>263</v>
      </c>
      <c r="H154" s="384">
        <f>+COUNTIF($D$6:$D$144,G154)/137</f>
        <v>0.86861313868613144</v>
      </c>
      <c r="I154" s="78"/>
      <c r="J154" s="377"/>
      <c r="K154" s="378"/>
      <c r="L154" s="71"/>
      <c r="M154" s="175"/>
      <c r="N154" s="180"/>
      <c r="O154" s="181"/>
      <c r="P154" s="181"/>
      <c r="Q154" s="181"/>
      <c r="R154" s="181"/>
      <c r="S154" s="181"/>
      <c r="T154" s="401"/>
      <c r="U154" s="181"/>
      <c r="V154" s="181"/>
      <c r="W154" s="181"/>
      <c r="X154" s="402"/>
      <c r="Y154" s="181"/>
      <c r="Z154" s="181"/>
      <c r="AA154" s="181"/>
      <c r="AB154" s="181"/>
      <c r="AC154" s="181"/>
      <c r="AD154" s="181"/>
      <c r="AE154" s="181"/>
      <c r="AF154" s="181"/>
      <c r="AG154" s="181"/>
      <c r="AH154" s="181"/>
      <c r="AI154" s="181"/>
      <c r="AJ154" s="181"/>
      <c r="AK154" s="181"/>
      <c r="AL154" s="181"/>
      <c r="AM154" s="181"/>
      <c r="AN154" s="181"/>
      <c r="AO154" s="182"/>
      <c r="AP154" s="66"/>
      <c r="AR154" s="66"/>
      <c r="CD154" s="70"/>
      <c r="DK154" s="66"/>
      <c r="DL154" s="73"/>
      <c r="EU154" s="66"/>
    </row>
    <row r="155" spans="1:164" s="65" customFormat="1" ht="24.9" customHeight="1">
      <c r="A155" s="64"/>
      <c r="B155" s="370">
        <v>44106</v>
      </c>
      <c r="C155" s="78">
        <f t="shared" ref="C155:C184" si="118">COUNTIF($C$6:$C$143,B155)</f>
        <v>5</v>
      </c>
      <c r="D155" s="371">
        <f t="shared" ref="D155:D184" si="119">C155/285</f>
        <v>1.7543859649122806E-2</v>
      </c>
      <c r="E155" s="78">
        <f t="shared" ref="E155:E184" si="120">E154+C155</f>
        <v>90</v>
      </c>
      <c r="F155" s="371">
        <f t="shared" ref="F155:F184" si="121">E155/272</f>
        <v>0.33088235294117646</v>
      </c>
      <c r="G155" s="124" t="s">
        <v>265</v>
      </c>
      <c r="H155" s="384">
        <f>+COUNTIF($D$6:$D$144,G155)/137</f>
        <v>9.4890510948905105E-2</v>
      </c>
      <c r="I155" s="78"/>
      <c r="J155" s="377"/>
      <c r="K155" s="378"/>
      <c r="L155" s="71"/>
      <c r="M155" s="174" t="s">
        <v>310</v>
      </c>
      <c r="N155" s="177">
        <f>AVERAGE(N153:S153)</f>
        <v>3.116743877729895</v>
      </c>
      <c r="O155" s="181"/>
      <c r="P155" s="178"/>
      <c r="Q155" s="181"/>
      <c r="R155" s="181"/>
      <c r="S155" s="178"/>
      <c r="T155" s="399">
        <f>AVERAGE(T153:X153)</f>
        <v>3.7807005633881503</v>
      </c>
      <c r="U155" s="181"/>
      <c r="V155" s="181"/>
      <c r="W155" s="181"/>
      <c r="X155" s="402"/>
      <c r="Y155" s="178">
        <f>AVERAGE(Y153:AE153)</f>
        <v>4.3457851197210582</v>
      </c>
      <c r="Z155" s="183"/>
      <c r="AA155" s="181"/>
      <c r="AB155" s="183"/>
      <c r="AC155" s="181"/>
      <c r="AD155" s="181"/>
      <c r="AE155" s="181"/>
      <c r="AF155" s="178">
        <f>AVERAGE(AF153:AG153)</f>
        <v>4.0349376399104573</v>
      </c>
      <c r="AG155" s="181"/>
      <c r="AH155" s="178">
        <f>AVERAGE(AH153:AO153)</f>
        <v>4.156242794012579</v>
      </c>
      <c r="AI155" s="181"/>
      <c r="AJ155" s="181"/>
      <c r="AK155" s="181"/>
      <c r="AL155" s="181"/>
      <c r="AM155" s="181"/>
      <c r="AN155" s="181"/>
      <c r="AO155" s="182"/>
      <c r="AP155" s="66"/>
      <c r="AR155" s="66"/>
      <c r="CD155" s="70"/>
      <c r="DK155" s="66"/>
      <c r="DL155" s="73"/>
      <c r="EU155" s="66"/>
    </row>
    <row r="156" spans="1:164" s="65" customFormat="1" ht="24.9" customHeight="1" thickBot="1">
      <c r="A156" s="64"/>
      <c r="B156" s="370">
        <v>44107</v>
      </c>
      <c r="C156" s="78">
        <f t="shared" si="118"/>
        <v>1</v>
      </c>
      <c r="D156" s="371">
        <f t="shared" si="119"/>
        <v>3.5087719298245615E-3</v>
      </c>
      <c r="E156" s="78">
        <f t="shared" si="120"/>
        <v>91</v>
      </c>
      <c r="F156" s="371">
        <f t="shared" si="121"/>
        <v>0.33455882352941174</v>
      </c>
      <c r="G156" s="385" t="s">
        <v>264</v>
      </c>
      <c r="H156" s="384">
        <f>+COUNTIF($D$6:$D$144,G156)/137</f>
        <v>3.6496350364963501E-2</v>
      </c>
      <c r="I156" s="78"/>
      <c r="J156" s="377"/>
      <c r="K156" s="378"/>
      <c r="L156" s="71"/>
      <c r="M156" s="174" t="s">
        <v>224</v>
      </c>
      <c r="N156" s="186">
        <f>+AVERAGE(N155:AH155)</f>
        <v>3.8868819989524281</v>
      </c>
      <c r="O156" s="184"/>
      <c r="P156" s="184"/>
      <c r="Q156" s="184"/>
      <c r="R156" s="184"/>
      <c r="S156" s="184"/>
      <c r="T156" s="184"/>
      <c r="U156" s="184"/>
      <c r="V156" s="184"/>
      <c r="W156" s="184"/>
      <c r="X156" s="184"/>
      <c r="Y156" s="184"/>
      <c r="Z156" s="184"/>
      <c r="AA156" s="184"/>
      <c r="AB156" s="184"/>
      <c r="AC156" s="184"/>
      <c r="AD156" s="184"/>
      <c r="AE156" s="184"/>
      <c r="AF156" s="184"/>
      <c r="AG156" s="184"/>
      <c r="AH156" s="184"/>
      <c r="AI156" s="184"/>
      <c r="AJ156" s="184"/>
      <c r="AK156" s="184"/>
      <c r="AL156" s="184"/>
      <c r="AM156" s="184"/>
      <c r="AN156" s="184"/>
      <c r="AO156" s="185"/>
      <c r="AP156" s="66"/>
      <c r="AR156" s="66"/>
      <c r="CD156" s="70"/>
      <c r="DK156" s="66"/>
      <c r="DL156" s="73"/>
      <c r="EU156" s="66"/>
    </row>
    <row r="157" spans="1:164" s="65" customFormat="1" ht="24.9" customHeight="1">
      <c r="A157" s="64"/>
      <c r="B157" s="370">
        <v>44108</v>
      </c>
      <c r="C157" s="78">
        <f t="shared" si="118"/>
        <v>1</v>
      </c>
      <c r="D157" s="371">
        <f t="shared" si="119"/>
        <v>3.5087719298245615E-3</v>
      </c>
      <c r="E157" s="78">
        <f t="shared" si="120"/>
        <v>92</v>
      </c>
      <c r="F157" s="371">
        <f t="shared" si="121"/>
        <v>0.33823529411764708</v>
      </c>
      <c r="G157" s="382" t="s">
        <v>18</v>
      </c>
      <c r="H157" s="383"/>
      <c r="I157" s="78"/>
      <c r="J157" s="377"/>
      <c r="K157" s="378"/>
      <c r="L157" s="71"/>
      <c r="M157" s="71"/>
      <c r="N157" s="116"/>
      <c r="O157" s="116"/>
      <c r="P157" s="116"/>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66"/>
      <c r="AR157" s="66"/>
      <c r="CD157" s="70"/>
      <c r="DK157" s="66"/>
      <c r="DL157" s="73"/>
      <c r="EU157" s="66"/>
    </row>
    <row r="158" spans="1:164" s="65" customFormat="1" ht="24.9" customHeight="1">
      <c r="A158" s="64"/>
      <c r="B158" s="370">
        <v>44109</v>
      </c>
      <c r="C158" s="78">
        <f t="shared" si="118"/>
        <v>4</v>
      </c>
      <c r="D158" s="371">
        <f t="shared" si="119"/>
        <v>1.4035087719298246E-2</v>
      </c>
      <c r="E158" s="78">
        <f t="shared" si="120"/>
        <v>96</v>
      </c>
      <c r="F158" s="371">
        <f t="shared" si="121"/>
        <v>0.35294117647058826</v>
      </c>
      <c r="G158" s="124" t="s">
        <v>279</v>
      </c>
      <c r="H158" s="384">
        <f>+COUNTIF($E$6:$E$144,G158)/137</f>
        <v>0</v>
      </c>
      <c r="I158" s="78"/>
      <c r="J158" s="75"/>
      <c r="K158" s="129"/>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66"/>
      <c r="AR158" s="66"/>
      <c r="CD158" s="70"/>
      <c r="DK158" s="66"/>
      <c r="DL158" s="73"/>
      <c r="EU158" s="66"/>
    </row>
    <row r="159" spans="1:164" s="65" customFormat="1" ht="24.9" customHeight="1">
      <c r="A159" s="64"/>
      <c r="B159" s="370">
        <v>44110</v>
      </c>
      <c r="C159" s="78">
        <f t="shared" si="118"/>
        <v>3</v>
      </c>
      <c r="D159" s="371">
        <f t="shared" si="119"/>
        <v>1.0526315789473684E-2</v>
      </c>
      <c r="E159" s="78">
        <f t="shared" si="120"/>
        <v>99</v>
      </c>
      <c r="F159" s="371">
        <f t="shared" si="121"/>
        <v>0.3639705882352941</v>
      </c>
      <c r="G159" s="124" t="s">
        <v>280</v>
      </c>
      <c r="H159" s="384">
        <f>+COUNTIF($E$6:$E$144,G159)/137</f>
        <v>0</v>
      </c>
      <c r="I159" s="78"/>
      <c r="J159" s="75"/>
      <c r="K159" s="129"/>
      <c r="M159" s="71"/>
      <c r="AP159" s="66"/>
      <c r="AR159" s="66"/>
      <c r="CD159" s="70"/>
      <c r="DK159" s="66"/>
      <c r="DL159" s="73"/>
      <c r="EU159" s="66"/>
    </row>
    <row r="160" spans="1:164" s="65" customFormat="1" ht="24.9" customHeight="1">
      <c r="A160" s="64"/>
      <c r="B160" s="370">
        <v>44111</v>
      </c>
      <c r="C160" s="78">
        <f t="shared" si="118"/>
        <v>1</v>
      </c>
      <c r="D160" s="371">
        <f t="shared" si="119"/>
        <v>3.5087719298245615E-3</v>
      </c>
      <c r="E160" s="78">
        <f t="shared" si="120"/>
        <v>100</v>
      </c>
      <c r="F160" s="371">
        <f t="shared" si="121"/>
        <v>0.36764705882352944</v>
      </c>
      <c r="G160" s="385" t="s">
        <v>201</v>
      </c>
      <c r="H160" s="384">
        <f>+COUNTIF($E$6:$E$144,G160)/137</f>
        <v>0</v>
      </c>
      <c r="I160" s="78"/>
      <c r="M160" s="71"/>
      <c r="AP160" s="66"/>
      <c r="AR160" s="66"/>
      <c r="CD160" s="70"/>
      <c r="DK160" s="66"/>
      <c r="DL160" s="73"/>
      <c r="EU160" s="66"/>
    </row>
    <row r="161" spans="1:156" s="65" customFormat="1" ht="24.9" customHeight="1">
      <c r="A161" s="64"/>
      <c r="B161" s="370">
        <v>44112</v>
      </c>
      <c r="C161" s="78">
        <f t="shared" si="118"/>
        <v>3</v>
      </c>
      <c r="D161" s="371">
        <f t="shared" si="119"/>
        <v>1.0526315789473684E-2</v>
      </c>
      <c r="E161" s="78">
        <f t="shared" si="120"/>
        <v>103</v>
      </c>
      <c r="F161" s="371">
        <f t="shared" si="121"/>
        <v>0.37867647058823528</v>
      </c>
      <c r="G161" s="78"/>
      <c r="H161" s="78"/>
      <c r="I161" s="78"/>
      <c r="M161" s="71"/>
      <c r="P161" s="108" t="s">
        <v>111</v>
      </c>
      <c r="AP161" s="72"/>
      <c r="AR161" s="66"/>
      <c r="CD161" s="70"/>
      <c r="DK161" s="66"/>
      <c r="DL161" s="73"/>
      <c r="EU161" s="66"/>
    </row>
    <row r="162" spans="1:156" s="65" customFormat="1" ht="24.9" customHeight="1">
      <c r="A162" s="64"/>
      <c r="B162" s="370">
        <v>44113</v>
      </c>
      <c r="C162" s="78">
        <f t="shared" si="118"/>
        <v>3</v>
      </c>
      <c r="D162" s="371">
        <f t="shared" si="119"/>
        <v>1.0526315789473684E-2</v>
      </c>
      <c r="E162" s="78">
        <f t="shared" si="120"/>
        <v>106</v>
      </c>
      <c r="F162" s="371">
        <f t="shared" si="121"/>
        <v>0.38970588235294118</v>
      </c>
      <c r="G162" s="382" t="s">
        <v>17</v>
      </c>
      <c r="H162" s="386"/>
      <c r="I162" s="120" t="s">
        <v>36</v>
      </c>
      <c r="J162" s="121"/>
      <c r="K162" s="382" t="s">
        <v>262</v>
      </c>
      <c r="L162" s="395"/>
      <c r="N162" s="71"/>
      <c r="P162" s="108" t="s">
        <v>111</v>
      </c>
      <c r="AP162" s="72"/>
      <c r="AR162" s="66"/>
      <c r="CD162" s="70"/>
      <c r="DK162" s="66"/>
      <c r="DL162" s="73"/>
      <c r="EU162" s="66"/>
    </row>
    <row r="163" spans="1:156" s="65" customFormat="1" ht="24.9" customHeight="1">
      <c r="A163" s="64"/>
      <c r="B163" s="370">
        <v>44114</v>
      </c>
      <c r="C163" s="78">
        <f t="shared" si="118"/>
        <v>0</v>
      </c>
      <c r="D163" s="371">
        <f t="shared" si="119"/>
        <v>0</v>
      </c>
      <c r="E163" s="78">
        <f t="shared" si="120"/>
        <v>106</v>
      </c>
      <c r="F163" s="371">
        <f t="shared" si="121"/>
        <v>0.38970588235294118</v>
      </c>
      <c r="G163" s="123" t="s">
        <v>142</v>
      </c>
      <c r="H163" s="384">
        <f>+COUNTIF($F$7:$F$143,G163)/137</f>
        <v>0.64963503649635035</v>
      </c>
      <c r="I163" s="392" t="s">
        <v>109</v>
      </c>
      <c r="J163" s="384">
        <f>+COUNTIF($I$7:$I$143,I163)/137</f>
        <v>0.46715328467153283</v>
      </c>
      <c r="K163" s="123" t="s">
        <v>152</v>
      </c>
      <c r="L163" s="384">
        <f>+COUNTIF($J$7:$J$143,K163)/137</f>
        <v>0.59854014598540151</v>
      </c>
      <c r="N163" s="71"/>
      <c r="P163" s="108" t="s">
        <v>111</v>
      </c>
      <c r="AP163" s="72"/>
      <c r="AR163" s="66"/>
      <c r="CD163" s="70"/>
      <c r="DK163" s="66"/>
      <c r="DL163" s="73"/>
      <c r="EU163" s="66"/>
    </row>
    <row r="164" spans="1:156" s="65" customFormat="1" ht="24.9" customHeight="1">
      <c r="A164" s="64"/>
      <c r="B164" s="370">
        <v>44115</v>
      </c>
      <c r="C164" s="78">
        <f t="shared" si="118"/>
        <v>0</v>
      </c>
      <c r="D164" s="371">
        <f t="shared" si="119"/>
        <v>0</v>
      </c>
      <c r="E164" s="78">
        <f t="shared" si="120"/>
        <v>106</v>
      </c>
      <c r="F164" s="371">
        <f t="shared" si="121"/>
        <v>0.38970588235294118</v>
      </c>
      <c r="G164" s="123" t="s">
        <v>143</v>
      </c>
      <c r="H164" s="384">
        <f t="shared" ref="H164:H178" si="122">+COUNTIF($F$7:$F$143,G164)/137</f>
        <v>0.17518248175182483</v>
      </c>
      <c r="I164" s="122" t="s">
        <v>147</v>
      </c>
      <c r="J164" s="384">
        <f t="shared" ref="J164:J171" si="123">+COUNTIF($I$7:$I$143,I164)/137</f>
        <v>7.2992700729927001E-2</v>
      </c>
      <c r="K164" s="123" t="s">
        <v>151</v>
      </c>
      <c r="L164" s="384">
        <f t="shared" ref="L164" si="124">+COUNTIF($J$7:$J$143,K164)/137</f>
        <v>0.38686131386861317</v>
      </c>
      <c r="N164" s="71"/>
      <c r="P164" s="108" t="s">
        <v>111</v>
      </c>
      <c r="AP164" s="72"/>
      <c r="AR164" s="66"/>
      <c r="CD164" s="70"/>
      <c r="DK164" s="66"/>
      <c r="DL164" s="73"/>
      <c r="EU164" s="66"/>
    </row>
    <row r="165" spans="1:156" s="65" customFormat="1" ht="24.9" customHeight="1">
      <c r="A165" s="64"/>
      <c r="B165" s="370">
        <v>44116</v>
      </c>
      <c r="C165" s="78">
        <f t="shared" si="118"/>
        <v>0</v>
      </c>
      <c r="D165" s="371">
        <f t="shared" si="119"/>
        <v>0</v>
      </c>
      <c r="E165" s="78">
        <f t="shared" si="120"/>
        <v>106</v>
      </c>
      <c r="F165" s="371">
        <f t="shared" si="121"/>
        <v>0.38970588235294118</v>
      </c>
      <c r="G165" s="123" t="s">
        <v>144</v>
      </c>
      <c r="H165" s="384">
        <f t="shared" si="122"/>
        <v>2.9197080291970802E-2</v>
      </c>
      <c r="I165" s="393" t="s">
        <v>149</v>
      </c>
      <c r="J165" s="384">
        <f t="shared" si="123"/>
        <v>2.9197080291970802E-2</v>
      </c>
      <c r="K165" s="396" t="s">
        <v>67</v>
      </c>
      <c r="L165" s="384">
        <f>+COUNTIF($J$7:$J$143,"")/137</f>
        <v>1.4598540145985401E-2</v>
      </c>
      <c r="N165" s="71"/>
      <c r="P165" s="108" t="s">
        <v>111</v>
      </c>
      <c r="Q165" s="109"/>
      <c r="R165" s="109"/>
      <c r="AP165" s="72"/>
      <c r="AR165" s="66"/>
      <c r="CD165" s="70"/>
      <c r="DK165" s="66"/>
      <c r="DL165" s="73"/>
      <c r="EU165" s="66"/>
    </row>
    <row r="166" spans="1:156" s="65" customFormat="1" ht="24.9" customHeight="1">
      <c r="A166" s="64"/>
      <c r="B166" s="370">
        <v>44117</v>
      </c>
      <c r="C166" s="78">
        <f t="shared" si="118"/>
        <v>7</v>
      </c>
      <c r="D166" s="371">
        <f t="shared" si="119"/>
        <v>2.456140350877193E-2</v>
      </c>
      <c r="E166" s="78">
        <f t="shared" si="120"/>
        <v>113</v>
      </c>
      <c r="F166" s="371">
        <f t="shared" si="121"/>
        <v>0.41544117647058826</v>
      </c>
      <c r="G166" s="123" t="s">
        <v>269</v>
      </c>
      <c r="H166" s="384">
        <f t="shared" si="122"/>
        <v>1.4598540145985401E-2</v>
      </c>
      <c r="I166" s="393" t="s">
        <v>272</v>
      </c>
      <c r="J166" s="384">
        <f t="shared" si="123"/>
        <v>8.0291970802919707E-2</v>
      </c>
      <c r="K166" s="382" t="s">
        <v>281</v>
      </c>
      <c r="L166" s="395"/>
      <c r="M166" s="71"/>
      <c r="N166" s="71"/>
      <c r="P166" s="108" t="s">
        <v>111</v>
      </c>
      <c r="Q166" s="109"/>
      <c r="R166" s="109"/>
      <c r="AP166" s="72"/>
      <c r="AR166" s="66"/>
      <c r="CD166" s="70"/>
      <c r="DK166" s="66"/>
      <c r="DL166" s="73"/>
      <c r="EU166" s="66"/>
    </row>
    <row r="167" spans="1:156" s="65" customFormat="1" ht="24.9" customHeight="1">
      <c r="A167" s="64"/>
      <c r="B167" s="370">
        <v>44118</v>
      </c>
      <c r="C167" s="78">
        <f t="shared" si="118"/>
        <v>1</v>
      </c>
      <c r="D167" s="371">
        <f t="shared" si="119"/>
        <v>3.5087719298245615E-3</v>
      </c>
      <c r="E167" s="78">
        <f t="shared" si="120"/>
        <v>114</v>
      </c>
      <c r="F167" s="371">
        <f t="shared" si="121"/>
        <v>0.41911764705882354</v>
      </c>
      <c r="G167" s="123" t="s">
        <v>375</v>
      </c>
      <c r="H167" s="384">
        <f t="shared" si="122"/>
        <v>7.2992700729927005E-3</v>
      </c>
      <c r="I167" s="122" t="s">
        <v>32</v>
      </c>
      <c r="J167" s="384">
        <f t="shared" si="123"/>
        <v>0.15328467153284672</v>
      </c>
      <c r="K167" s="124" t="s">
        <v>35</v>
      </c>
      <c r="L167" s="384">
        <f>+COUNTIF($G$7:$G$143,K167)/137</f>
        <v>0.34306569343065696</v>
      </c>
      <c r="M167" s="71"/>
      <c r="N167" s="71"/>
      <c r="P167" s="108" t="s">
        <v>111</v>
      </c>
      <c r="Q167" s="109"/>
      <c r="R167" s="109"/>
      <c r="AP167" s="66"/>
      <c r="AR167" s="66"/>
      <c r="CD167" s="70"/>
      <c r="DK167" s="66"/>
      <c r="DL167" s="73"/>
      <c r="EU167" s="66"/>
    </row>
    <row r="168" spans="1:156" s="65" customFormat="1" ht="24.9" customHeight="1">
      <c r="A168" s="64"/>
      <c r="B168" s="370">
        <v>44119</v>
      </c>
      <c r="C168" s="78">
        <f t="shared" si="118"/>
        <v>0</v>
      </c>
      <c r="D168" s="371">
        <f t="shared" si="119"/>
        <v>0</v>
      </c>
      <c r="E168" s="78">
        <f t="shared" si="120"/>
        <v>114</v>
      </c>
      <c r="F168" s="371">
        <f t="shared" si="121"/>
        <v>0.41911764705882354</v>
      </c>
      <c r="G168" s="123" t="s">
        <v>161</v>
      </c>
      <c r="H168" s="384">
        <f t="shared" si="122"/>
        <v>2.1897810218978103E-2</v>
      </c>
      <c r="I168" s="122" t="s">
        <v>108</v>
      </c>
      <c r="J168" s="384">
        <f t="shared" si="123"/>
        <v>5.8394160583941604E-2</v>
      </c>
      <c r="K168" s="124" t="s">
        <v>34</v>
      </c>
      <c r="L168" s="384">
        <f>+COUNTIF($G$7:$G$143,K168)/137</f>
        <v>0.61313868613138689</v>
      </c>
      <c r="M168" s="71"/>
      <c r="N168" s="71"/>
      <c r="P168" s="108" t="s">
        <v>111</v>
      </c>
      <c r="Q168" s="109"/>
      <c r="R168" s="109"/>
      <c r="AP168" s="66"/>
      <c r="AR168" s="66"/>
      <c r="CD168" s="70"/>
      <c r="DK168" s="66"/>
      <c r="DL168" s="73"/>
      <c r="EU168" s="66"/>
    </row>
    <row r="169" spans="1:156" ht="24.9" customHeight="1">
      <c r="B169" s="370">
        <v>44120</v>
      </c>
      <c r="C169" s="78">
        <f t="shared" si="118"/>
        <v>0</v>
      </c>
      <c r="D169" s="371">
        <f t="shared" si="119"/>
        <v>0</v>
      </c>
      <c r="E169" s="78">
        <f t="shared" si="120"/>
        <v>114</v>
      </c>
      <c r="F169" s="371">
        <f t="shared" si="121"/>
        <v>0.41911764705882354</v>
      </c>
      <c r="G169" s="123" t="s">
        <v>205</v>
      </c>
      <c r="H169" s="384">
        <f t="shared" si="122"/>
        <v>0</v>
      </c>
      <c r="I169" s="393" t="s">
        <v>150</v>
      </c>
      <c r="J169" s="384">
        <f t="shared" si="123"/>
        <v>5.8394160583941604E-2</v>
      </c>
      <c r="K169" s="396" t="s">
        <v>201</v>
      </c>
      <c r="L169" s="384">
        <f>+COUNTIF($G$7:$G$143,K169)/137</f>
        <v>4.3795620437956206E-2</v>
      </c>
      <c r="M169" s="71"/>
      <c r="N169" s="71"/>
      <c r="P169" s="108" t="s">
        <v>111</v>
      </c>
      <c r="Q169" s="109"/>
      <c r="R169" s="109"/>
      <c r="AP169" s="26"/>
      <c r="CD169" s="28"/>
      <c r="DK169" s="26"/>
      <c r="DL169" s="42"/>
      <c r="DM169" s="27"/>
      <c r="EU169" s="26"/>
      <c r="EZ169" s="27"/>
    </row>
    <row r="170" spans="1:156" ht="24.9" customHeight="1">
      <c r="B170" s="370">
        <v>44121</v>
      </c>
      <c r="C170" s="78">
        <f t="shared" si="118"/>
        <v>0</v>
      </c>
      <c r="D170" s="371">
        <f t="shared" si="119"/>
        <v>0</v>
      </c>
      <c r="E170" s="78">
        <f t="shared" si="120"/>
        <v>114</v>
      </c>
      <c r="F170" s="371">
        <f t="shared" si="121"/>
        <v>0.41911764705882354</v>
      </c>
      <c r="G170" s="123" t="s">
        <v>146</v>
      </c>
      <c r="H170" s="384">
        <f t="shared" si="122"/>
        <v>0</v>
      </c>
      <c r="I170" s="393" t="s">
        <v>271</v>
      </c>
      <c r="J170" s="384">
        <f t="shared" si="123"/>
        <v>7.2992700729927005E-3</v>
      </c>
      <c r="M170" s="71"/>
      <c r="N170" s="71"/>
      <c r="P170" s="108"/>
      <c r="Q170" s="64"/>
      <c r="R170" s="64"/>
      <c r="AP170" s="26"/>
      <c r="CD170" s="28"/>
      <c r="DK170" s="26"/>
      <c r="DL170" s="42"/>
      <c r="DM170" s="27"/>
      <c r="EU170" s="26"/>
      <c r="EZ170" s="27"/>
    </row>
    <row r="171" spans="1:156" ht="24.9" customHeight="1">
      <c r="B171" s="370">
        <v>44122</v>
      </c>
      <c r="C171" s="78">
        <f t="shared" si="118"/>
        <v>0</v>
      </c>
      <c r="D171" s="371">
        <f t="shared" si="119"/>
        <v>0</v>
      </c>
      <c r="E171" s="78">
        <f t="shared" si="120"/>
        <v>114</v>
      </c>
      <c r="F171" s="371">
        <f t="shared" si="121"/>
        <v>0.41911764705882354</v>
      </c>
      <c r="G171" s="416" t="s">
        <v>270</v>
      </c>
      <c r="H171" s="384">
        <f t="shared" si="122"/>
        <v>2.1897810218978103E-2</v>
      </c>
      <c r="I171" s="393" t="s">
        <v>203</v>
      </c>
      <c r="J171" s="384">
        <f t="shared" si="123"/>
        <v>7.2992700729927005E-3</v>
      </c>
      <c r="M171" s="71"/>
      <c r="N171" s="71"/>
      <c r="P171" s="108"/>
      <c r="Q171" s="64"/>
      <c r="R171" s="64"/>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26"/>
      <c r="CD171" s="28"/>
      <c r="DK171" s="26"/>
      <c r="DL171" s="42"/>
      <c r="DM171" s="27"/>
      <c r="EU171" s="26"/>
      <c r="EZ171" s="27"/>
    </row>
    <row r="172" spans="1:156" ht="24.9" customHeight="1">
      <c r="B172" s="370">
        <v>44123</v>
      </c>
      <c r="C172" s="78">
        <f t="shared" si="118"/>
        <v>0</v>
      </c>
      <c r="D172" s="371">
        <f t="shared" si="119"/>
        <v>0</v>
      </c>
      <c r="E172" s="78">
        <f t="shared" si="120"/>
        <v>114</v>
      </c>
      <c r="F172" s="371">
        <f t="shared" si="121"/>
        <v>0.41911764705882354</v>
      </c>
      <c r="G172" s="416" t="s">
        <v>145</v>
      </c>
      <c r="H172" s="384">
        <f t="shared" si="122"/>
        <v>7.2992700729927005E-3</v>
      </c>
      <c r="I172" s="124" t="s">
        <v>67</v>
      </c>
      <c r="J172" s="384">
        <f>+COUNTIF($I$7:$I$143,"")/137</f>
        <v>6.569343065693431E-2</v>
      </c>
      <c r="K172" s="387"/>
      <c r="M172" s="71"/>
      <c r="N172" s="71"/>
      <c r="P172" s="108"/>
      <c r="Q172" s="64"/>
      <c r="R172" s="64"/>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26"/>
      <c r="CD172" s="28"/>
      <c r="DK172" s="26"/>
      <c r="DL172" s="42"/>
      <c r="DM172" s="27"/>
      <c r="EU172" s="26"/>
      <c r="EZ172" s="27"/>
    </row>
    <row r="173" spans="1:156" ht="24.9" customHeight="1">
      <c r="B173" s="370">
        <v>44124</v>
      </c>
      <c r="C173" s="78">
        <f t="shared" si="118"/>
        <v>17</v>
      </c>
      <c r="D173" s="371">
        <f t="shared" si="119"/>
        <v>5.9649122807017542E-2</v>
      </c>
      <c r="E173" s="78">
        <f t="shared" si="120"/>
        <v>131</v>
      </c>
      <c r="F173" s="371">
        <f t="shared" si="121"/>
        <v>0.48161764705882354</v>
      </c>
      <c r="G173" s="416" t="s">
        <v>376</v>
      </c>
      <c r="H173" s="384">
        <f t="shared" si="122"/>
        <v>7.2992700729927005E-3</v>
      </c>
      <c r="I173" s="125"/>
      <c r="J173" s="394"/>
      <c r="K173" s="387"/>
      <c r="M173" s="71"/>
      <c r="N173" s="71"/>
      <c r="P173" s="108"/>
      <c r="Q173" s="64"/>
      <c r="R173" s="64"/>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26"/>
      <c r="CD173" s="28"/>
      <c r="DK173" s="26"/>
      <c r="DL173" s="42"/>
      <c r="DM173" s="27"/>
      <c r="EU173" s="26"/>
      <c r="EZ173" s="27"/>
    </row>
    <row r="174" spans="1:156" ht="24.9" customHeight="1">
      <c r="B174" s="370">
        <v>44125</v>
      </c>
      <c r="C174" s="78">
        <f t="shared" si="118"/>
        <v>1</v>
      </c>
      <c r="D174" s="371">
        <f t="shared" si="119"/>
        <v>3.5087719298245615E-3</v>
      </c>
      <c r="E174" s="78">
        <f t="shared" si="120"/>
        <v>132</v>
      </c>
      <c r="F174" s="371">
        <f t="shared" si="121"/>
        <v>0.48529411764705882</v>
      </c>
      <c r="G174" s="416" t="s">
        <v>377</v>
      </c>
      <c r="H174" s="384">
        <f t="shared" si="122"/>
        <v>7.2992700729927005E-3</v>
      </c>
      <c r="I174" s="376"/>
      <c r="J174" s="376"/>
      <c r="K174" s="387"/>
      <c r="M174" s="71"/>
      <c r="N174" s="71"/>
      <c r="P174" s="108"/>
      <c r="Q174" s="64"/>
      <c r="R174" s="64"/>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26"/>
      <c r="CD174" s="28"/>
      <c r="DK174" s="26"/>
      <c r="DL174" s="42"/>
      <c r="DM174" s="27"/>
      <c r="EU174" s="26"/>
      <c r="EZ174" s="27"/>
    </row>
    <row r="175" spans="1:156" ht="24.9" customHeight="1">
      <c r="B175" s="370">
        <v>44126</v>
      </c>
      <c r="C175" s="78">
        <f t="shared" si="118"/>
        <v>0</v>
      </c>
      <c r="D175" s="371">
        <f t="shared" si="119"/>
        <v>0</v>
      </c>
      <c r="E175" s="78">
        <f t="shared" si="120"/>
        <v>132</v>
      </c>
      <c r="F175" s="371">
        <f t="shared" si="121"/>
        <v>0.48529411764705882</v>
      </c>
      <c r="G175" s="416" t="s">
        <v>378</v>
      </c>
      <c r="H175" s="384">
        <f t="shared" si="122"/>
        <v>7.2992700729927005E-3</v>
      </c>
      <c r="I175" s="376"/>
      <c r="J175" s="376"/>
      <c r="K175" s="382" t="s">
        <v>282</v>
      </c>
      <c r="L175" s="383"/>
      <c r="M175" s="71"/>
      <c r="N175" s="71"/>
      <c r="P175" s="108"/>
      <c r="Q175" s="64"/>
      <c r="R175" s="64"/>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26"/>
      <c r="CD175" s="28"/>
      <c r="DK175" s="26"/>
      <c r="DL175" s="42"/>
      <c r="DM175" s="27"/>
      <c r="EU175" s="26"/>
      <c r="EZ175" s="27"/>
    </row>
    <row r="176" spans="1:156" ht="24.9" customHeight="1">
      <c r="B176" s="370">
        <v>44127</v>
      </c>
      <c r="C176" s="78">
        <f t="shared" si="118"/>
        <v>1</v>
      </c>
      <c r="D176" s="371">
        <f t="shared" si="119"/>
        <v>3.5087719298245615E-3</v>
      </c>
      <c r="E176" s="78">
        <f t="shared" si="120"/>
        <v>133</v>
      </c>
      <c r="F176" s="371">
        <f t="shared" si="121"/>
        <v>0.4889705882352941</v>
      </c>
      <c r="G176" s="416" t="s">
        <v>369</v>
      </c>
      <c r="H176" s="384">
        <f t="shared" si="122"/>
        <v>7.2992700729927005E-3</v>
      </c>
      <c r="I176" s="376"/>
      <c r="J176" s="376"/>
      <c r="K176" s="124" t="s">
        <v>35</v>
      </c>
      <c r="L176" s="384">
        <f>+COUNTIF($Q$7:$Q$143,K176)/137</f>
        <v>0.57664233576642332</v>
      </c>
      <c r="M176" s="71"/>
      <c r="N176" s="71"/>
      <c r="P176" s="108"/>
      <c r="Q176" s="64"/>
      <c r="R176" s="64"/>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26"/>
      <c r="CD176" s="28"/>
      <c r="DK176" s="26"/>
      <c r="DL176" s="42"/>
      <c r="DM176" s="27"/>
      <c r="EU176" s="26"/>
      <c r="EZ176" s="27"/>
    </row>
    <row r="177" spans="2:156" ht="24.9" customHeight="1">
      <c r="B177" s="370">
        <v>44128</v>
      </c>
      <c r="C177" s="78">
        <f t="shared" si="118"/>
        <v>3</v>
      </c>
      <c r="D177" s="371">
        <f t="shared" si="119"/>
        <v>1.0526315789473684E-2</v>
      </c>
      <c r="E177" s="78">
        <f t="shared" si="120"/>
        <v>136</v>
      </c>
      <c r="F177" s="371">
        <f t="shared" si="121"/>
        <v>0.5</v>
      </c>
      <c r="G177" s="416" t="s">
        <v>327</v>
      </c>
      <c r="H177" s="384">
        <f t="shared" si="122"/>
        <v>7.2992700729927005E-3</v>
      </c>
      <c r="I177" s="376"/>
      <c r="J177" s="388"/>
      <c r="K177" s="124" t="s">
        <v>34</v>
      </c>
      <c r="L177" s="384">
        <f t="shared" ref="L177:L178" si="125">+COUNTIF($Q$7:$Q$143,K177)/137</f>
        <v>0.38686131386861317</v>
      </c>
      <c r="M177" s="71"/>
      <c r="N177" s="71"/>
      <c r="P177" s="108"/>
      <c r="Q177" s="64"/>
      <c r="R177" s="64"/>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26"/>
      <c r="CD177" s="28"/>
      <c r="DK177" s="26"/>
      <c r="DL177" s="42"/>
      <c r="DM177" s="27"/>
      <c r="EU177" s="26"/>
      <c r="EZ177" s="27"/>
    </row>
    <row r="178" spans="2:156" ht="24.9" customHeight="1">
      <c r="B178" s="370">
        <v>44129</v>
      </c>
      <c r="C178" s="78">
        <f t="shared" si="118"/>
        <v>0</v>
      </c>
      <c r="D178" s="371">
        <f t="shared" si="119"/>
        <v>0</v>
      </c>
      <c r="E178" s="78">
        <f t="shared" si="120"/>
        <v>136</v>
      </c>
      <c r="F178" s="371">
        <f t="shared" si="121"/>
        <v>0.5</v>
      </c>
      <c r="G178" s="416" t="s">
        <v>379</v>
      </c>
      <c r="H178" s="384">
        <f t="shared" si="122"/>
        <v>7.2992700729927005E-3</v>
      </c>
      <c r="I178" s="376"/>
      <c r="J178" s="376"/>
      <c r="K178" s="396" t="s">
        <v>201</v>
      </c>
      <c r="L178" s="384">
        <f t="shared" si="125"/>
        <v>3.6496350364963501E-2</v>
      </c>
      <c r="M178" s="71"/>
      <c r="N178" s="71"/>
      <c r="P178" s="108"/>
      <c r="Q178" s="64"/>
      <c r="R178" s="64"/>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26"/>
      <c r="CD178" s="28"/>
      <c r="DK178" s="26"/>
      <c r="DL178" s="42"/>
      <c r="DM178" s="27"/>
      <c r="EU178" s="26"/>
      <c r="EZ178" s="27"/>
    </row>
    <row r="179" spans="2:156" ht="15.6">
      <c r="B179" s="370">
        <v>44130</v>
      </c>
      <c r="C179" s="78">
        <f t="shared" si="118"/>
        <v>0</v>
      </c>
      <c r="D179" s="371">
        <f t="shared" si="119"/>
        <v>0</v>
      </c>
      <c r="E179" s="78">
        <f t="shared" si="120"/>
        <v>136</v>
      </c>
      <c r="F179" s="371">
        <f t="shared" si="121"/>
        <v>0.5</v>
      </c>
      <c r="G179" s="416" t="s">
        <v>67</v>
      </c>
      <c r="H179" s="384">
        <f>+COUNTIF($F$7:$F$143,"")/137</f>
        <v>2.9197080291970802E-2</v>
      </c>
      <c r="I179" s="376"/>
      <c r="J179" s="376"/>
      <c r="K179" s="387"/>
      <c r="M179" s="43"/>
      <c r="N179" s="41"/>
      <c r="O179" s="53"/>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26"/>
      <c r="CD179" s="28"/>
      <c r="DK179" s="26"/>
      <c r="DL179" s="42"/>
      <c r="DM179" s="27"/>
      <c r="EU179" s="26"/>
      <c r="EZ179" s="27"/>
    </row>
    <row r="180" spans="2:156" ht="30" customHeight="1">
      <c r="B180" s="370">
        <v>44131</v>
      </c>
      <c r="C180" s="78">
        <f t="shared" si="118"/>
        <v>1</v>
      </c>
      <c r="D180" s="371">
        <f t="shared" si="119"/>
        <v>3.5087719298245615E-3</v>
      </c>
      <c r="E180" s="78">
        <f t="shared" si="120"/>
        <v>137</v>
      </c>
      <c r="F180" s="371">
        <f t="shared" si="121"/>
        <v>0.50367647058823528</v>
      </c>
      <c r="I180" s="376"/>
      <c r="J180" s="376"/>
      <c r="K180" s="382" t="s">
        <v>284</v>
      </c>
      <c r="L180" s="383"/>
      <c r="M180" s="43"/>
      <c r="N180" s="41"/>
      <c r="O180" s="53"/>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26"/>
      <c r="CD180" s="28"/>
      <c r="DK180" s="26"/>
      <c r="DL180" s="42"/>
      <c r="DM180" s="27"/>
      <c r="EU180" s="26"/>
      <c r="EZ180" s="27"/>
    </row>
    <row r="181" spans="2:156" ht="24.9" customHeight="1">
      <c r="B181" s="370">
        <v>44132</v>
      </c>
      <c r="C181" s="78">
        <f t="shared" si="118"/>
        <v>0</v>
      </c>
      <c r="D181" s="371">
        <f t="shared" si="119"/>
        <v>0</v>
      </c>
      <c r="E181" s="78">
        <f t="shared" si="120"/>
        <v>137</v>
      </c>
      <c r="F181" s="371">
        <f t="shared" si="121"/>
        <v>0.50367647058823528</v>
      </c>
      <c r="I181" s="376"/>
      <c r="J181" s="376"/>
      <c r="K181" s="124" t="s">
        <v>35</v>
      </c>
      <c r="L181" s="384">
        <f>+COUNTIF($R$7:$R$143,K181)/137</f>
        <v>0.29197080291970801</v>
      </c>
      <c r="M181" s="43"/>
      <c r="N181" s="41"/>
      <c r="O18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26"/>
      <c r="CD181" s="28"/>
      <c r="DK181" s="26"/>
      <c r="DL181" s="42"/>
      <c r="DM181" s="27"/>
      <c r="EU181" s="26"/>
      <c r="EZ181" s="27"/>
    </row>
    <row r="182" spans="2:156" ht="24.9" customHeight="1">
      <c r="B182" s="370">
        <v>44133</v>
      </c>
      <c r="C182" s="78">
        <f t="shared" si="118"/>
        <v>0</v>
      </c>
      <c r="D182" s="371">
        <f t="shared" si="119"/>
        <v>0</v>
      </c>
      <c r="E182" s="78">
        <f t="shared" si="120"/>
        <v>137</v>
      </c>
      <c r="F182" s="371">
        <f t="shared" si="121"/>
        <v>0.50367647058823528</v>
      </c>
      <c r="G182" s="376"/>
      <c r="H182" s="376"/>
      <c r="I182" s="376"/>
      <c r="J182" s="376"/>
      <c r="K182" s="124" t="s">
        <v>34</v>
      </c>
      <c r="L182" s="384">
        <f t="shared" ref="L182:L183" si="126">+COUNTIF($R$7:$R$143,K182)/137</f>
        <v>0.62773722627737227</v>
      </c>
      <c r="M182" s="43"/>
      <c r="N182" s="41"/>
      <c r="O182"/>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26"/>
      <c r="CD182" s="28"/>
      <c r="DK182" s="26"/>
      <c r="DL182" s="42"/>
      <c r="DM182" s="27"/>
      <c r="EU182" s="26"/>
      <c r="EZ182" s="27"/>
    </row>
    <row r="183" spans="2:156" ht="24.9" customHeight="1">
      <c r="B183" s="370">
        <v>44134</v>
      </c>
      <c r="C183" s="78">
        <f t="shared" si="118"/>
        <v>0</v>
      </c>
      <c r="D183" s="371">
        <f t="shared" si="119"/>
        <v>0</v>
      </c>
      <c r="E183" s="78">
        <f t="shared" si="120"/>
        <v>137</v>
      </c>
      <c r="F183" s="371">
        <f t="shared" si="121"/>
        <v>0.50367647058823528</v>
      </c>
      <c r="G183" s="376"/>
      <c r="H183" s="376"/>
      <c r="I183" s="376"/>
      <c r="J183" s="376"/>
      <c r="K183" s="396" t="s">
        <v>201</v>
      </c>
      <c r="L183" s="384">
        <f t="shared" si="126"/>
        <v>8.0291970802919707E-2</v>
      </c>
      <c r="M183" s="43"/>
      <c r="N183" s="41"/>
      <c r="O183"/>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26"/>
      <c r="CD183" s="28"/>
      <c r="DK183" s="26"/>
      <c r="DL183" s="42"/>
      <c r="DM183" s="27"/>
      <c r="EU183" s="26"/>
      <c r="EZ183" s="27"/>
    </row>
    <row r="184" spans="2:156" ht="24.9" customHeight="1">
      <c r="B184" s="370">
        <v>44135</v>
      </c>
      <c r="C184" s="78">
        <f t="shared" si="118"/>
        <v>0</v>
      </c>
      <c r="D184" s="371">
        <f t="shared" si="119"/>
        <v>0</v>
      </c>
      <c r="E184" s="78">
        <f t="shared" si="120"/>
        <v>137</v>
      </c>
      <c r="F184" s="371">
        <f t="shared" si="121"/>
        <v>0.50367647058823528</v>
      </c>
      <c r="G184" s="376"/>
      <c r="H184" s="376"/>
      <c r="I184" s="376"/>
      <c r="J184" s="376"/>
      <c r="K184" s="387"/>
      <c r="M184" s="43"/>
      <c r="N184" s="41"/>
      <c r="O184"/>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26"/>
      <c r="CD184" s="28"/>
      <c r="DK184" s="26"/>
      <c r="DL184" s="42"/>
      <c r="DM184" s="27"/>
      <c r="EU184" s="26"/>
      <c r="EZ184" s="27"/>
    </row>
    <row r="185" spans="2:156" ht="24.9" customHeight="1">
      <c r="B185" s="387"/>
      <c r="C185" s="376"/>
      <c r="D185" s="376"/>
      <c r="E185" s="376"/>
      <c r="F185" s="376"/>
      <c r="G185" s="376"/>
      <c r="H185" s="376"/>
      <c r="I185" s="376"/>
      <c r="J185" s="376"/>
      <c r="K185" s="382" t="s">
        <v>286</v>
      </c>
      <c r="L185" s="383"/>
      <c r="M185" s="43"/>
      <c r="N185" s="41"/>
      <c r="O185"/>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26"/>
      <c r="CD185" s="28"/>
      <c r="DK185" s="26"/>
      <c r="DL185" s="42"/>
      <c r="DM185" s="27"/>
      <c r="EU185" s="26"/>
      <c r="EZ185" s="27"/>
    </row>
    <row r="186" spans="2:156" ht="24.9" customHeight="1">
      <c r="B186" s="387"/>
      <c r="C186" s="376"/>
      <c r="D186" s="376"/>
      <c r="E186" s="376"/>
      <c r="F186" s="376"/>
      <c r="G186" s="376"/>
      <c r="H186" s="376"/>
      <c r="I186" s="376"/>
      <c r="J186" s="388"/>
      <c r="K186" s="124" t="s">
        <v>35</v>
      </c>
      <c r="L186" s="384">
        <f>+COUNTIF($S$7:$S$143,K186)/137</f>
        <v>0.21167883211678831</v>
      </c>
      <c r="M186" s="43"/>
      <c r="N186" s="41"/>
      <c r="O186"/>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26"/>
      <c r="CD186" s="28"/>
      <c r="DK186" s="26"/>
      <c r="DL186" s="42"/>
      <c r="DM186" s="27"/>
      <c r="EU186" s="26"/>
      <c r="EZ186" s="27"/>
    </row>
    <row r="187" spans="2:156" ht="24.9" customHeight="1">
      <c r="B187" s="387"/>
      <c r="C187" s="376"/>
      <c r="D187" s="376"/>
      <c r="E187" s="376"/>
      <c r="F187" s="376"/>
      <c r="G187" s="376"/>
      <c r="H187" s="376"/>
      <c r="I187" s="376"/>
      <c r="J187" s="376"/>
      <c r="K187" s="124" t="s">
        <v>34</v>
      </c>
      <c r="L187" s="384">
        <f t="shared" ref="L187:L188" si="127">+COUNTIF($S$7:$S$143,K187)/137</f>
        <v>0.64963503649635035</v>
      </c>
      <c r="M187" s="43"/>
      <c r="N187" s="41"/>
      <c r="O187"/>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26"/>
      <c r="CD187" s="28"/>
      <c r="DK187" s="26"/>
      <c r="DL187" s="42"/>
      <c r="DM187" s="27"/>
      <c r="EU187" s="26"/>
      <c r="EZ187" s="27"/>
    </row>
    <row r="188" spans="2:156" ht="24.9" customHeight="1">
      <c r="B188" s="387"/>
      <c r="C188" s="376"/>
      <c r="D188" s="376"/>
      <c r="E188" s="376"/>
      <c r="F188" s="376"/>
      <c r="G188" s="376"/>
      <c r="H188" s="376"/>
      <c r="I188" s="376"/>
      <c r="J188" s="376"/>
      <c r="K188" s="396" t="s">
        <v>201</v>
      </c>
      <c r="L188" s="384">
        <f t="shared" si="127"/>
        <v>0.13868613138686131</v>
      </c>
      <c r="M188" s="43"/>
      <c r="N188" s="41"/>
      <c r="O188"/>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26"/>
      <c r="CD188" s="28"/>
      <c r="DK188" s="26"/>
      <c r="DL188" s="42"/>
      <c r="DM188" s="27"/>
      <c r="EU188" s="26"/>
      <c r="EZ188" s="27"/>
    </row>
    <row r="189" spans="2:156" ht="24.9" customHeight="1">
      <c r="B189" s="387"/>
      <c r="C189" s="376"/>
      <c r="D189" s="376"/>
      <c r="E189" s="376"/>
      <c r="F189" s="376"/>
      <c r="G189" s="376"/>
      <c r="H189" s="376"/>
      <c r="I189" s="376"/>
      <c r="J189" s="376"/>
      <c r="K189" s="387"/>
      <c r="M189" s="43"/>
      <c r="N189" s="41"/>
      <c r="O189"/>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26"/>
      <c r="CD189" s="28"/>
      <c r="DK189" s="26"/>
      <c r="DL189" s="42"/>
      <c r="DM189" s="27"/>
      <c r="EU189" s="26"/>
      <c r="EZ189" s="27"/>
    </row>
    <row r="190" spans="2:156" ht="24.9" customHeight="1">
      <c r="B190" s="387"/>
      <c r="C190" s="376"/>
      <c r="D190" s="376"/>
      <c r="E190" s="376"/>
      <c r="F190" s="376"/>
      <c r="G190" s="376"/>
      <c r="H190" s="376"/>
      <c r="I190" s="376"/>
      <c r="J190" s="376"/>
      <c r="K190" s="382" t="s">
        <v>288</v>
      </c>
      <c r="L190" s="383"/>
      <c r="M190" s="23"/>
      <c r="N190" s="41"/>
      <c r="O190"/>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26"/>
      <c r="CD190" s="28"/>
      <c r="DK190" s="26"/>
      <c r="DL190" s="42"/>
      <c r="DM190" s="27"/>
      <c r="EU190" s="26"/>
      <c r="EZ190" s="27"/>
    </row>
    <row r="191" spans="2:156" ht="24.9" customHeight="1">
      <c r="B191" s="387"/>
      <c r="C191" s="376"/>
      <c r="D191" s="376"/>
      <c r="E191" s="376"/>
      <c r="F191" s="376"/>
      <c r="G191" s="376"/>
      <c r="H191" s="376"/>
      <c r="I191" s="376"/>
      <c r="J191" s="388"/>
      <c r="K191" s="124" t="s">
        <v>35</v>
      </c>
      <c r="L191" s="384">
        <f>+COUNTIF($U$7:$U$143,K191)/137</f>
        <v>0.39416058394160586</v>
      </c>
      <c r="M191" s="23"/>
      <c r="N191" s="41"/>
      <c r="O19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26"/>
      <c r="DK191" s="26"/>
      <c r="DL191" s="42"/>
      <c r="DM191" s="27"/>
      <c r="EU191" s="26"/>
      <c r="EZ191" s="27"/>
    </row>
    <row r="192" spans="2:156" ht="24.9" customHeight="1">
      <c r="B192" s="387"/>
      <c r="C192" s="376"/>
      <c r="D192" s="376"/>
      <c r="E192" s="376"/>
      <c r="F192" s="376"/>
      <c r="G192" s="376"/>
      <c r="H192" s="376"/>
      <c r="I192" s="376"/>
      <c r="J192" s="376"/>
      <c r="K192" s="124" t="s">
        <v>34</v>
      </c>
      <c r="L192" s="384">
        <f t="shared" ref="L192:L193" si="128">+COUNTIF($U$7:$U$143,K192)/137</f>
        <v>0.48905109489051096</v>
      </c>
      <c r="M192" s="23"/>
      <c r="N192" s="41"/>
      <c r="O192"/>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26"/>
      <c r="DK192" s="26"/>
      <c r="DL192" s="42"/>
      <c r="DM192" s="27"/>
      <c r="EU192" s="26"/>
      <c r="EZ192" s="27"/>
    </row>
    <row r="193" spans="2:156" ht="24.9" customHeight="1">
      <c r="B193" s="387"/>
      <c r="C193" s="376"/>
      <c r="D193" s="376"/>
      <c r="E193" s="376"/>
      <c r="F193" s="376"/>
      <c r="G193" s="376"/>
      <c r="H193" s="376"/>
      <c r="I193" s="376"/>
      <c r="J193" s="376"/>
      <c r="K193" s="396" t="s">
        <v>201</v>
      </c>
      <c r="L193" s="384">
        <f t="shared" si="128"/>
        <v>0.11678832116788321</v>
      </c>
      <c r="M193" s="23"/>
      <c r="N193" s="41"/>
      <c r="O193"/>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26"/>
      <c r="DK193" s="26"/>
      <c r="DL193" s="42"/>
      <c r="DM193" s="27"/>
      <c r="EU193" s="26"/>
      <c r="EZ193" s="27"/>
    </row>
    <row r="194" spans="2:156" ht="24.9" customHeight="1">
      <c r="B194" s="387"/>
      <c r="C194" s="376"/>
      <c r="D194" s="376"/>
      <c r="E194" s="376"/>
      <c r="F194" s="376"/>
      <c r="G194" s="376"/>
      <c r="H194" s="376"/>
      <c r="I194" s="376"/>
      <c r="J194" s="376"/>
      <c r="K194" s="387"/>
      <c r="M194" s="23"/>
      <c r="N194" s="41"/>
      <c r="O194"/>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26"/>
      <c r="DK194" s="26"/>
      <c r="DL194" s="42"/>
      <c r="DM194" s="27"/>
      <c r="EU194" s="26"/>
      <c r="EZ194" s="27"/>
    </row>
    <row r="195" spans="2:156" ht="24.9" customHeight="1">
      <c r="B195" s="387"/>
      <c r="C195" s="376"/>
      <c r="D195" s="376"/>
      <c r="E195" s="376"/>
      <c r="F195" s="376"/>
      <c r="G195" s="376"/>
      <c r="H195" s="376"/>
      <c r="I195" s="376"/>
      <c r="J195" s="376"/>
      <c r="K195" s="382" t="s">
        <v>301</v>
      </c>
      <c r="L195" s="383"/>
      <c r="M195" s="23"/>
      <c r="N195" s="41"/>
      <c r="O195"/>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26"/>
      <c r="DK195" s="26"/>
      <c r="DL195" s="42"/>
      <c r="DM195" s="27"/>
      <c r="EU195" s="26"/>
      <c r="EZ195" s="27"/>
    </row>
    <row r="196" spans="2:156" ht="24.9" customHeight="1">
      <c r="B196" s="387"/>
      <c r="C196" s="376"/>
      <c r="D196" s="376"/>
      <c r="E196" s="376"/>
      <c r="F196" s="376"/>
      <c r="G196" s="376"/>
      <c r="H196" s="376"/>
      <c r="I196" s="376"/>
      <c r="J196" s="376"/>
      <c r="K196" s="124" t="s">
        <v>35</v>
      </c>
      <c r="L196" s="384">
        <f>+COUNTIF($AB$7:$AB$143,K196)/137</f>
        <v>0.66423357664233573</v>
      </c>
      <c r="M196" s="23"/>
      <c r="N196" s="41"/>
      <c r="O196"/>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26"/>
      <c r="DK196" s="26"/>
      <c r="DL196" s="42"/>
      <c r="DM196" s="27"/>
      <c r="EU196" s="26"/>
      <c r="EZ196" s="27"/>
    </row>
    <row r="197" spans="2:156" ht="24.9" customHeight="1">
      <c r="B197" s="387"/>
      <c r="C197" s="376"/>
      <c r="D197" s="376"/>
      <c r="E197" s="376"/>
      <c r="F197" s="376"/>
      <c r="G197" s="376"/>
      <c r="H197" s="376"/>
      <c r="I197" s="376"/>
      <c r="J197" s="376"/>
      <c r="K197" s="124" t="s">
        <v>34</v>
      </c>
      <c r="L197" s="384">
        <f t="shared" ref="L197:L198" si="129">+COUNTIF($AB$7:$AB$143,K197)/137</f>
        <v>8.7591240875912413E-2</v>
      </c>
      <c r="M197" s="23"/>
      <c r="N197" s="41"/>
      <c r="O197"/>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26"/>
      <c r="DK197" s="26"/>
      <c r="DL197" s="42"/>
      <c r="DM197" s="27"/>
      <c r="EU197" s="26"/>
      <c r="EZ197" s="27"/>
    </row>
    <row r="198" spans="2:156" ht="24.9" customHeight="1">
      <c r="B198" s="387"/>
      <c r="C198" s="376"/>
      <c r="D198" s="376"/>
      <c r="E198" s="376"/>
      <c r="F198" s="376"/>
      <c r="G198" s="376"/>
      <c r="H198" s="376"/>
      <c r="I198" s="376"/>
      <c r="J198" s="376"/>
      <c r="K198" s="396" t="s">
        <v>201</v>
      </c>
      <c r="L198" s="384">
        <f t="shared" si="129"/>
        <v>0.24817518248175183</v>
      </c>
      <c r="M198" s="23"/>
      <c r="N198" s="41"/>
      <c r="O198"/>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26"/>
      <c r="DK198" s="26"/>
      <c r="DL198" s="42"/>
      <c r="DM198" s="27"/>
      <c r="EU198" s="26"/>
      <c r="EZ198" s="27"/>
    </row>
    <row r="199" spans="2:156" ht="24.9" customHeight="1">
      <c r="B199" s="387"/>
      <c r="C199" s="376"/>
      <c r="D199" s="376"/>
      <c r="E199" s="376"/>
      <c r="F199" s="376"/>
      <c r="G199" s="376"/>
      <c r="H199" s="376"/>
      <c r="I199" s="376"/>
      <c r="J199" s="376"/>
      <c r="K199" s="387"/>
      <c r="M199" s="23"/>
      <c r="N199" s="41"/>
      <c r="O199"/>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26"/>
      <c r="DK199" s="26"/>
      <c r="DL199" s="42"/>
      <c r="DM199" s="27"/>
      <c r="EU199" s="26"/>
      <c r="EZ199" s="27"/>
    </row>
    <row r="200" spans="2:156" ht="24.9" customHeight="1">
      <c r="B200" s="387"/>
      <c r="C200" s="376"/>
      <c r="D200" s="376"/>
      <c r="E200" s="376"/>
      <c r="F200" s="376"/>
      <c r="G200" s="376"/>
      <c r="H200" s="376"/>
      <c r="I200" s="376"/>
      <c r="J200" s="376"/>
      <c r="K200" s="382" t="s">
        <v>303</v>
      </c>
      <c r="L200" s="383"/>
      <c r="M200" s="23"/>
      <c r="N200" s="41"/>
      <c r="O200"/>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26"/>
      <c r="DK200" s="26"/>
      <c r="DL200" s="42"/>
      <c r="DM200" s="27"/>
      <c r="EU200" s="26"/>
      <c r="EZ200" s="27"/>
    </row>
    <row r="201" spans="2:156" ht="24.9" customHeight="1">
      <c r="B201" s="387"/>
      <c r="C201" s="376"/>
      <c r="D201" s="376"/>
      <c r="E201" s="376"/>
      <c r="F201" s="376"/>
      <c r="G201" s="376"/>
      <c r="H201" s="376"/>
      <c r="I201" s="376"/>
      <c r="J201" s="376"/>
      <c r="K201" s="124" t="s">
        <v>35</v>
      </c>
      <c r="L201" s="384">
        <f>+COUNTIF($AK$7:$AK$143,K201)/137</f>
        <v>0.76642335766423353</v>
      </c>
      <c r="M201" s="23"/>
      <c r="N201" s="41"/>
      <c r="O20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26"/>
      <c r="DK201" s="26"/>
      <c r="DL201" s="42"/>
      <c r="DM201" s="27"/>
      <c r="EU201" s="26"/>
      <c r="EZ201" s="27"/>
    </row>
    <row r="202" spans="2:156" ht="24.9" customHeight="1">
      <c r="B202" s="387"/>
      <c r="C202" s="376"/>
      <c r="D202" s="376"/>
      <c r="E202" s="376"/>
      <c r="F202" s="376"/>
      <c r="G202" s="376"/>
      <c r="H202" s="376"/>
      <c r="I202" s="376"/>
      <c r="J202" s="376"/>
      <c r="K202" s="124" t="s">
        <v>34</v>
      </c>
      <c r="L202" s="384">
        <f t="shared" ref="L202:L203" si="130">+COUNTIF($AK$7:$AK$143,K202)/137</f>
        <v>0.10948905109489052</v>
      </c>
      <c r="M202" s="23"/>
      <c r="N202" s="41"/>
      <c r="O202"/>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26"/>
      <c r="DK202" s="26"/>
      <c r="DL202" s="42"/>
      <c r="DM202" s="27"/>
      <c r="EU202" s="26"/>
      <c r="EZ202" s="27"/>
    </row>
    <row r="203" spans="2:156" ht="24.9" customHeight="1">
      <c r="B203" s="387"/>
      <c r="C203" s="376"/>
      <c r="D203" s="376"/>
      <c r="E203" s="376"/>
      <c r="F203" s="376"/>
      <c r="G203" s="376"/>
      <c r="H203" s="376"/>
      <c r="I203" s="376"/>
      <c r="J203" s="376"/>
      <c r="K203" s="396" t="s">
        <v>201</v>
      </c>
      <c r="L203" s="384">
        <f t="shared" si="130"/>
        <v>0.12408759124087591</v>
      </c>
      <c r="M203" s="23"/>
      <c r="N203" s="41"/>
      <c r="O203"/>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26"/>
      <c r="DK203" s="26"/>
      <c r="DL203" s="42"/>
      <c r="DM203" s="27"/>
      <c r="EU203" s="26"/>
      <c r="EZ203" s="27"/>
    </row>
    <row r="204" spans="2:156" ht="24.9" customHeight="1">
      <c r="B204" s="387"/>
      <c r="C204" s="376"/>
      <c r="D204" s="376"/>
      <c r="E204" s="376"/>
      <c r="F204" s="376"/>
      <c r="G204" s="376"/>
      <c r="H204" s="376"/>
      <c r="I204" s="376"/>
      <c r="J204" s="376"/>
      <c r="K204" s="387"/>
      <c r="M204" s="23"/>
      <c r="N204" s="41"/>
      <c r="O204"/>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26"/>
      <c r="DK204" s="26"/>
      <c r="DL204" s="42"/>
      <c r="DM204" s="27"/>
      <c r="EU204" s="26"/>
      <c r="EZ204" s="27"/>
    </row>
    <row r="205" spans="2:156" ht="24.9" customHeight="1">
      <c r="B205" s="387"/>
      <c r="C205" s="376"/>
      <c r="D205" s="376"/>
      <c r="E205" s="376"/>
      <c r="F205" s="376"/>
      <c r="G205" s="376"/>
      <c r="H205" s="376"/>
      <c r="I205" s="376"/>
      <c r="J205" s="376"/>
      <c r="K205" s="382" t="s">
        <v>305</v>
      </c>
      <c r="L205" s="383"/>
      <c r="M205" s="23"/>
      <c r="N205" s="41"/>
      <c r="O205"/>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26"/>
      <c r="DK205" s="26"/>
      <c r="DL205" s="42"/>
      <c r="DM205" s="27"/>
      <c r="EU205" s="26"/>
      <c r="EZ205" s="27"/>
    </row>
    <row r="206" spans="2:156" ht="24.9" customHeight="1">
      <c r="B206" s="375"/>
      <c r="C206" s="376"/>
      <c r="D206" s="376"/>
      <c r="E206" s="376"/>
      <c r="F206" s="375"/>
      <c r="G206" s="375"/>
      <c r="H206" s="376"/>
      <c r="I206" s="376"/>
      <c r="J206" s="389"/>
      <c r="K206" s="124" t="s">
        <v>35</v>
      </c>
      <c r="L206" s="384">
        <f>+COUNTIF($AL$7:$AL$143,K206)/137</f>
        <v>0.45255474452554745</v>
      </c>
      <c r="M206" s="23"/>
      <c r="N206" s="41"/>
      <c r="O206"/>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26"/>
      <c r="DK206" s="26"/>
      <c r="DL206" s="42"/>
      <c r="DM206" s="27"/>
      <c r="EU206" s="26"/>
      <c r="EZ206" s="27"/>
    </row>
    <row r="207" spans="2:156" ht="24.9" customHeight="1">
      <c r="B207" s="375"/>
      <c r="C207" s="376"/>
      <c r="D207" s="376"/>
      <c r="E207" s="376"/>
      <c r="F207" s="375"/>
      <c r="G207" s="375"/>
      <c r="H207" s="376"/>
      <c r="I207" s="376"/>
      <c r="J207" s="389"/>
      <c r="K207" s="124" t="s">
        <v>34</v>
      </c>
      <c r="L207" s="384">
        <f t="shared" ref="L207:L208" si="131">+COUNTIF($AL$7:$AL$143,K207)/137</f>
        <v>0.29927007299270075</v>
      </c>
      <c r="M207" s="23"/>
      <c r="N207" s="41"/>
      <c r="O207"/>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26"/>
      <c r="DK207" s="26"/>
      <c r="DL207" s="42"/>
      <c r="DM207" s="27"/>
      <c r="EU207" s="26"/>
      <c r="EZ207" s="27"/>
    </row>
    <row r="208" spans="2:156" ht="24.9" customHeight="1">
      <c r="B208" s="375"/>
      <c r="C208" s="376"/>
      <c r="D208" s="376"/>
      <c r="E208" s="376"/>
      <c r="F208" s="375"/>
      <c r="G208" s="375"/>
      <c r="H208" s="376"/>
      <c r="I208" s="376"/>
      <c r="J208" s="389"/>
      <c r="K208" s="396" t="s">
        <v>201</v>
      </c>
      <c r="L208" s="384">
        <f t="shared" si="131"/>
        <v>0.24817518248175183</v>
      </c>
      <c r="M208" s="23"/>
      <c r="N208" s="41"/>
      <c r="O208"/>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26"/>
      <c r="DK208" s="26"/>
      <c r="DL208" s="42"/>
      <c r="DM208" s="27"/>
      <c r="EU208" s="26"/>
      <c r="EZ208" s="27"/>
    </row>
    <row r="209" spans="2:156" ht="24.9" customHeight="1">
      <c r="B209" s="375"/>
      <c r="C209" s="376"/>
      <c r="D209" s="376"/>
      <c r="E209" s="376"/>
      <c r="F209" s="375"/>
      <c r="G209" s="375"/>
      <c r="H209" s="376"/>
      <c r="I209" s="376"/>
      <c r="J209" s="389"/>
      <c r="K209" s="390"/>
      <c r="M209" s="23"/>
      <c r="N209" s="41"/>
      <c r="O209"/>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26"/>
      <c r="DK209" s="26"/>
      <c r="DL209" s="42"/>
      <c r="DM209" s="27"/>
      <c r="EU209" s="26"/>
      <c r="EZ209" s="27"/>
    </row>
    <row r="210" spans="2:156" ht="24.9" customHeight="1">
      <c r="B210" s="375"/>
      <c r="C210" s="376"/>
      <c r="D210" s="376"/>
      <c r="E210" s="376"/>
      <c r="F210" s="375"/>
      <c r="G210" s="375"/>
      <c r="H210" s="376"/>
      <c r="I210" s="376"/>
      <c r="J210" s="389"/>
      <c r="K210" s="382" t="s">
        <v>307</v>
      </c>
      <c r="L210" s="383"/>
      <c r="M210" s="23"/>
      <c r="N210" s="41"/>
      <c r="O210"/>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26"/>
      <c r="DK210" s="26"/>
      <c r="DL210" s="42"/>
      <c r="DM210" s="27"/>
      <c r="EU210" s="26"/>
      <c r="EZ210" s="27"/>
    </row>
    <row r="211" spans="2:156" ht="24.9" customHeight="1">
      <c r="B211" s="375"/>
      <c r="C211" s="376"/>
      <c r="D211" s="376"/>
      <c r="E211" s="376"/>
      <c r="F211" s="375"/>
      <c r="G211" s="375"/>
      <c r="H211" s="376"/>
      <c r="I211" s="376"/>
      <c r="J211" s="389"/>
      <c r="K211" s="124" t="s">
        <v>35</v>
      </c>
      <c r="L211" s="384">
        <f>+COUNTIF($AM$7:$AM$143,K211)/137</f>
        <v>0.63503649635036497</v>
      </c>
      <c r="M211" s="23"/>
      <c r="N211" s="41"/>
      <c r="O21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26"/>
      <c r="DK211" s="26"/>
      <c r="DL211" s="42"/>
      <c r="DM211" s="27"/>
      <c r="EU211" s="26"/>
      <c r="EZ211" s="27"/>
    </row>
    <row r="212" spans="2:156" ht="24.9" customHeight="1">
      <c r="B212" s="375"/>
      <c r="C212" s="376"/>
      <c r="D212" s="376"/>
      <c r="E212" s="376"/>
      <c r="F212" s="375"/>
      <c r="G212" s="375"/>
      <c r="H212" s="376"/>
      <c r="I212" s="376"/>
      <c r="J212" s="389"/>
      <c r="K212" s="124" t="s">
        <v>34</v>
      </c>
      <c r="L212" s="384">
        <f t="shared" ref="L212:L213" si="132">+COUNTIF($AM$7:$AM$143,K212)/137</f>
        <v>0.13138686131386862</v>
      </c>
      <c r="M212" s="23"/>
      <c r="N212" s="41"/>
      <c r="O212"/>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26"/>
      <c r="DK212" s="26"/>
      <c r="DL212" s="42"/>
      <c r="DM212" s="27"/>
      <c r="EU212" s="26"/>
      <c r="EZ212" s="27"/>
    </row>
    <row r="213" spans="2:156" ht="24.9" customHeight="1">
      <c r="B213" s="375"/>
      <c r="C213" s="376"/>
      <c r="D213" s="376"/>
      <c r="E213" s="376"/>
      <c r="F213" s="375"/>
      <c r="G213" s="375"/>
      <c r="H213" s="376"/>
      <c r="I213" s="376"/>
      <c r="J213" s="389"/>
      <c r="K213" s="396" t="s">
        <v>201</v>
      </c>
      <c r="L213" s="384">
        <f t="shared" si="132"/>
        <v>0.23357664233576642</v>
      </c>
      <c r="M213" s="23"/>
      <c r="N213" s="41"/>
      <c r="O213"/>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26"/>
      <c r="DK213" s="26"/>
      <c r="DL213" s="42"/>
      <c r="DM213" s="27"/>
      <c r="EU213" s="26"/>
      <c r="EZ213" s="27"/>
    </row>
    <row r="214" spans="2:156" ht="24.9" customHeight="1">
      <c r="B214" s="375"/>
      <c r="C214" s="376"/>
      <c r="D214" s="376"/>
      <c r="E214" s="376"/>
      <c r="F214" s="375"/>
      <c r="G214" s="375"/>
      <c r="H214" s="376"/>
      <c r="I214" s="376"/>
      <c r="J214" s="376"/>
      <c r="K214" s="387"/>
      <c r="M214" s="23"/>
      <c r="N214" s="41"/>
      <c r="O214"/>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26"/>
      <c r="DK214" s="26"/>
      <c r="DL214" s="42"/>
      <c r="DM214" s="27"/>
      <c r="EU214" s="26"/>
      <c r="EZ214" s="27"/>
    </row>
    <row r="215" spans="2:156" ht="24.9" customHeight="1">
      <c r="B215" s="376"/>
      <c r="C215" s="376"/>
      <c r="D215" s="376"/>
      <c r="E215" s="376"/>
      <c r="F215" s="375"/>
      <c r="G215" s="376"/>
      <c r="H215" s="376"/>
      <c r="I215" s="376"/>
      <c r="J215" s="376"/>
      <c r="K215" s="382" t="s">
        <v>308</v>
      </c>
      <c r="L215" s="383"/>
      <c r="M215" s="23"/>
      <c r="N215" s="41"/>
      <c r="O215"/>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26"/>
      <c r="DK215" s="26"/>
      <c r="DL215" s="42"/>
      <c r="DM215" s="27"/>
      <c r="EU215" s="26"/>
      <c r="EZ215" s="27"/>
    </row>
    <row r="216" spans="2:156" ht="24.9" customHeight="1">
      <c r="B216" s="391"/>
      <c r="C216" s="376"/>
      <c r="D216" s="376"/>
      <c r="E216" s="376"/>
      <c r="F216" s="376"/>
      <c r="G216" s="391"/>
      <c r="H216" s="376"/>
      <c r="I216" s="376"/>
      <c r="J216" s="376"/>
      <c r="K216" s="124" t="s">
        <v>35</v>
      </c>
      <c r="L216" s="384">
        <f>+COUNTIF($AO$7:$AO$143,K216)/137</f>
        <v>0.7007299270072993</v>
      </c>
      <c r="M216" s="23"/>
      <c r="N216" s="41"/>
      <c r="O216"/>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26"/>
      <c r="DK216" s="26"/>
      <c r="DL216" s="42"/>
      <c r="DM216" s="27"/>
      <c r="EU216" s="26"/>
      <c r="EZ216" s="27"/>
    </row>
    <row r="217" spans="2:156" ht="24.9" customHeight="1">
      <c r="B217" s="391"/>
      <c r="C217" s="391"/>
      <c r="D217" s="391"/>
      <c r="E217" s="391"/>
      <c r="F217" s="391"/>
      <c r="G217" s="391"/>
      <c r="H217" s="391"/>
      <c r="I217" s="376"/>
      <c r="J217" s="376"/>
      <c r="K217" s="124" t="s">
        <v>34</v>
      </c>
      <c r="L217" s="384">
        <f t="shared" ref="L217:L218" si="133">+COUNTIF($AO$7:$AO$143,K217)/137</f>
        <v>0.10218978102189781</v>
      </c>
      <c r="M217" s="23"/>
      <c r="N217" s="41"/>
      <c r="O217"/>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26"/>
      <c r="DK217" s="26"/>
      <c r="DL217" s="42"/>
      <c r="DM217" s="27"/>
      <c r="EU217" s="26"/>
      <c r="EZ217" s="27"/>
    </row>
    <row r="218" spans="2:156" ht="24.9" customHeight="1">
      <c r="B218" s="391"/>
      <c r="C218" s="391"/>
      <c r="D218" s="391"/>
      <c r="E218" s="391"/>
      <c r="F218" s="391"/>
      <c r="G218" s="391"/>
      <c r="H218" s="391"/>
      <c r="I218" s="376"/>
      <c r="J218" s="376"/>
      <c r="K218" s="396" t="s">
        <v>201</v>
      </c>
      <c r="L218" s="384">
        <f t="shared" si="133"/>
        <v>0.19708029197080293</v>
      </c>
      <c r="M218" s="23"/>
      <c r="N218" s="41"/>
      <c r="O218"/>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26"/>
      <c r="DK218" s="26"/>
      <c r="DL218" s="42"/>
      <c r="DM218" s="27"/>
      <c r="EU218" s="26"/>
      <c r="EZ218" s="27"/>
    </row>
    <row r="219" spans="2:156" ht="24.9" customHeight="1">
      <c r="B219" s="391"/>
      <c r="C219" s="391"/>
      <c r="D219" s="391"/>
      <c r="E219" s="391"/>
      <c r="F219" s="391"/>
      <c r="G219" s="391"/>
      <c r="H219" s="391"/>
      <c r="I219" s="376"/>
      <c r="J219" s="376"/>
      <c r="K219" s="387"/>
      <c r="M219" s="23"/>
      <c r="N219" s="41"/>
      <c r="O219"/>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26"/>
      <c r="DK219" s="26"/>
      <c r="DL219" s="42"/>
      <c r="DM219" s="27"/>
      <c r="EU219" s="26"/>
      <c r="EZ219" s="27"/>
    </row>
    <row r="220" spans="2:156" ht="24.9" customHeight="1">
      <c r="B220" s="391"/>
      <c r="C220" s="391"/>
      <c r="D220" s="391"/>
      <c r="E220" s="391"/>
      <c r="F220" s="391"/>
      <c r="G220" s="391"/>
      <c r="H220" s="391"/>
      <c r="I220" s="376"/>
      <c r="J220" s="376"/>
      <c r="K220" s="387"/>
      <c r="M220" s="23"/>
      <c r="N220" s="41"/>
      <c r="O220"/>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26"/>
      <c r="DK220" s="26"/>
      <c r="DL220" s="42"/>
      <c r="DM220" s="27"/>
      <c r="EU220" s="26"/>
      <c r="EZ220" s="27"/>
    </row>
    <row r="221" spans="2:156" ht="24.9" customHeight="1">
      <c r="B221" s="391"/>
      <c r="C221" s="391"/>
      <c r="D221" s="391"/>
      <c r="E221" s="391"/>
      <c r="F221" s="391"/>
      <c r="G221" s="391"/>
      <c r="H221" s="391"/>
      <c r="I221" s="376"/>
      <c r="J221" s="376"/>
      <c r="K221" s="387"/>
      <c r="M221" s="23"/>
      <c r="N221" s="41"/>
      <c r="O22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26"/>
      <c r="DK221" s="26"/>
      <c r="DL221" s="42"/>
      <c r="DM221" s="27"/>
      <c r="EU221" s="26"/>
      <c r="EZ221" s="27"/>
    </row>
    <row r="222" spans="2:156" ht="24.9" customHeight="1">
      <c r="B222" s="391"/>
      <c r="C222" s="391"/>
      <c r="D222" s="391"/>
      <c r="E222" s="391"/>
      <c r="F222" s="391"/>
      <c r="G222" s="391"/>
      <c r="H222" s="391"/>
      <c r="I222" s="376"/>
      <c r="J222" s="376"/>
      <c r="K222" s="387"/>
      <c r="M222" s="23"/>
      <c r="N222" s="41"/>
      <c r="O222"/>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26"/>
      <c r="DK222" s="26"/>
      <c r="DL222" s="42"/>
      <c r="DM222" s="27"/>
      <c r="EU222" s="26"/>
      <c r="EZ222" s="27"/>
    </row>
    <row r="223" spans="2:156" ht="24.9" customHeight="1">
      <c r="B223" s="391"/>
      <c r="C223" s="391"/>
      <c r="D223" s="391"/>
      <c r="E223" s="391"/>
      <c r="F223" s="391"/>
      <c r="G223" s="391"/>
      <c r="H223" s="391"/>
      <c r="I223" s="376"/>
      <c r="J223" s="376"/>
      <c r="K223" s="387"/>
      <c r="M223" s="23"/>
      <c r="N223" s="41"/>
      <c r="O223"/>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26"/>
      <c r="DK223" s="26"/>
      <c r="DL223" s="42"/>
      <c r="DM223" s="27"/>
      <c r="EU223" s="26"/>
      <c r="EZ223" s="27"/>
    </row>
    <row r="224" spans="2:156" ht="24.9" customHeight="1">
      <c r="B224" s="391"/>
      <c r="C224" s="391"/>
      <c r="D224" s="391"/>
      <c r="E224" s="391"/>
      <c r="F224" s="391"/>
      <c r="G224" s="391"/>
      <c r="H224" s="391"/>
      <c r="I224" s="376"/>
      <c r="J224" s="376"/>
      <c r="K224" s="387"/>
      <c r="M224" s="23"/>
      <c r="N224" s="41"/>
      <c r="O224"/>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26"/>
      <c r="DK224" s="26"/>
      <c r="DL224" s="42"/>
      <c r="DM224" s="27"/>
      <c r="EU224" s="26"/>
      <c r="EZ224" s="27"/>
    </row>
    <row r="225" spans="2:156" ht="24.9" customHeight="1">
      <c r="B225" s="391"/>
      <c r="C225" s="391"/>
      <c r="D225" s="391"/>
      <c r="E225" s="391"/>
      <c r="F225" s="391"/>
      <c r="G225" s="391"/>
      <c r="H225" s="391"/>
      <c r="I225" s="376"/>
      <c r="J225" s="376"/>
      <c r="K225" s="387"/>
      <c r="M225" s="23"/>
      <c r="N225" s="41"/>
      <c r="O225"/>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26"/>
      <c r="DK225" s="26"/>
      <c r="DL225" s="42"/>
      <c r="DM225" s="27"/>
      <c r="EU225" s="26"/>
      <c r="EZ225" s="27"/>
    </row>
    <row r="226" spans="2:156" ht="24.9" customHeight="1">
      <c r="B226" s="391"/>
      <c r="C226" s="391"/>
      <c r="D226" s="391"/>
      <c r="E226" s="391"/>
      <c r="F226" s="391"/>
      <c r="G226" s="391"/>
      <c r="H226" s="391"/>
      <c r="I226" s="376"/>
      <c r="J226" s="376"/>
      <c r="K226" s="387"/>
      <c r="M226" s="23"/>
      <c r="N226" s="41"/>
      <c r="O226"/>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26"/>
      <c r="DK226" s="26"/>
      <c r="DL226" s="42"/>
      <c r="DM226" s="27"/>
      <c r="EU226" s="26"/>
      <c r="EZ226" s="27"/>
    </row>
    <row r="227" spans="2:156" ht="24.9" customHeight="1">
      <c r="B227" s="391"/>
      <c r="C227" s="391"/>
      <c r="D227" s="391"/>
      <c r="E227" s="391"/>
      <c r="F227" s="391"/>
      <c r="G227" s="391"/>
      <c r="H227" s="391"/>
      <c r="I227" s="376"/>
      <c r="J227" s="376"/>
      <c r="K227" s="387"/>
      <c r="M227" s="23"/>
      <c r="N227" s="41"/>
      <c r="O227"/>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26"/>
      <c r="DK227" s="26"/>
      <c r="DL227" s="42"/>
      <c r="DM227" s="27"/>
      <c r="EU227" s="26"/>
      <c r="EZ227" s="27"/>
    </row>
    <row r="228" spans="2:156" ht="24.9" customHeight="1">
      <c r="B228" s="391"/>
      <c r="C228" s="391"/>
      <c r="D228" s="391"/>
      <c r="E228" s="391"/>
      <c r="F228" s="391"/>
      <c r="G228" s="391"/>
      <c r="H228" s="391"/>
      <c r="I228" s="376"/>
      <c r="J228" s="376"/>
      <c r="K228" s="387"/>
      <c r="M228" s="23"/>
      <c r="N228" s="41"/>
      <c r="O228"/>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26"/>
      <c r="DK228" s="26"/>
      <c r="DL228" s="42"/>
      <c r="DM228" s="27"/>
      <c r="EU228" s="26"/>
      <c r="EZ228" s="27"/>
    </row>
    <row r="229" spans="2:156" ht="24.9" customHeight="1">
      <c r="B229" s="391"/>
      <c r="C229" s="391"/>
      <c r="D229" s="391"/>
      <c r="E229" s="391"/>
      <c r="F229" s="391"/>
      <c r="G229" s="391"/>
      <c r="H229" s="391"/>
      <c r="I229" s="376"/>
      <c r="J229" s="376"/>
      <c r="K229" s="387"/>
      <c r="M229" s="23"/>
      <c r="N229" s="41"/>
      <c r="O229"/>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26"/>
      <c r="DK229" s="26"/>
      <c r="DL229" s="42"/>
      <c r="DM229" s="27"/>
      <c r="EU229" s="26"/>
      <c r="EZ229" s="27"/>
    </row>
    <row r="230" spans="2:156" ht="24.9" customHeight="1">
      <c r="B230" s="391"/>
      <c r="C230" s="391"/>
      <c r="D230" s="391"/>
      <c r="E230" s="391"/>
      <c r="F230" s="391"/>
      <c r="G230" s="391"/>
      <c r="H230" s="391"/>
      <c r="I230" s="376"/>
      <c r="J230" s="376"/>
      <c r="K230" s="387"/>
      <c r="M230" s="23"/>
      <c r="N230" s="41"/>
      <c r="O230"/>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26"/>
      <c r="DK230" s="26"/>
      <c r="DL230" s="42"/>
      <c r="DM230" s="27"/>
      <c r="EU230" s="26"/>
      <c r="EZ230" s="27"/>
    </row>
    <row r="231" spans="2:156" ht="24.9" customHeight="1">
      <c r="B231" s="391"/>
      <c r="C231" s="391"/>
      <c r="D231" s="391"/>
      <c r="E231" s="391"/>
      <c r="F231" s="391"/>
      <c r="G231" s="391"/>
      <c r="H231" s="391"/>
      <c r="I231" s="376"/>
      <c r="J231" s="376"/>
      <c r="K231" s="387"/>
      <c r="M231" s="23"/>
      <c r="N231" s="41"/>
      <c r="O23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26"/>
      <c r="DK231" s="26"/>
      <c r="DL231" s="42"/>
      <c r="DM231" s="27"/>
      <c r="EU231" s="26"/>
      <c r="EZ231" s="27"/>
    </row>
    <row r="232" spans="2:156" ht="24.9" customHeight="1">
      <c r="B232" s="391"/>
      <c r="C232" s="391"/>
      <c r="D232" s="391"/>
      <c r="E232" s="391"/>
      <c r="F232" s="391"/>
      <c r="G232" s="391"/>
      <c r="H232" s="391"/>
      <c r="I232" s="376"/>
      <c r="J232" s="376"/>
      <c r="K232" s="387"/>
      <c r="M232" s="23"/>
      <c r="N232" s="41"/>
      <c r="O232"/>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26"/>
      <c r="DK232" s="26"/>
      <c r="DL232" s="42"/>
      <c r="DM232" s="27"/>
      <c r="EU232" s="26"/>
      <c r="EZ232" s="27"/>
    </row>
    <row r="233" spans="2:156" ht="24.9" customHeight="1">
      <c r="B233" s="391"/>
      <c r="C233" s="391"/>
      <c r="D233" s="391"/>
      <c r="E233" s="391"/>
      <c r="F233" s="391"/>
      <c r="G233" s="391"/>
      <c r="H233" s="391"/>
      <c r="I233" s="376"/>
      <c r="J233" s="376"/>
      <c r="K233" s="387"/>
      <c r="M233" s="23"/>
      <c r="N233" s="41"/>
      <c r="O233"/>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26"/>
      <c r="DK233" s="26"/>
      <c r="DL233" s="42"/>
      <c r="DM233" s="27"/>
      <c r="EU233" s="26"/>
      <c r="EZ233" s="27"/>
    </row>
    <row r="234" spans="2:156" ht="24.9" customHeight="1">
      <c r="B234" s="391"/>
      <c r="C234" s="391"/>
      <c r="D234" s="391"/>
      <c r="E234" s="391"/>
      <c r="F234" s="391"/>
      <c r="G234" s="391"/>
      <c r="H234" s="391"/>
      <c r="I234" s="376"/>
      <c r="J234" s="376"/>
      <c r="K234" s="387"/>
      <c r="M234" s="23"/>
      <c r="N234" s="41"/>
      <c r="O234"/>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26"/>
      <c r="DK234" s="26"/>
      <c r="DL234" s="42"/>
      <c r="DM234" s="27"/>
      <c r="EU234" s="26"/>
      <c r="EZ234" s="27"/>
    </row>
    <row r="235" spans="2:156">
      <c r="DN235" s="42"/>
    </row>
    <row r="236" spans="2:156">
      <c r="DN236" s="42"/>
    </row>
    <row r="237" spans="2:156">
      <c r="DN237" s="42"/>
    </row>
    <row r="238" spans="2:156">
      <c r="DN238" s="42"/>
    </row>
    <row r="239" spans="2:156">
      <c r="DN239" s="42"/>
    </row>
    <row r="240" spans="2:156">
      <c r="DN240" s="42"/>
    </row>
    <row r="241" spans="118:118">
      <c r="DN241" s="42"/>
    </row>
    <row r="242" spans="118:118">
      <c r="DN242" s="42"/>
    </row>
    <row r="243" spans="118:118">
      <c r="DN243" s="42"/>
    </row>
    <row r="244" spans="118:118">
      <c r="DN244" s="42"/>
    </row>
    <row r="245" spans="118:118">
      <c r="DN245" s="42"/>
    </row>
    <row r="246" spans="118:118">
      <c r="DN246" s="42"/>
    </row>
    <row r="247" spans="118:118">
      <c r="DN247" s="42"/>
    </row>
    <row r="248" spans="118:118">
      <c r="DN248" s="42"/>
    </row>
    <row r="249" spans="118:118">
      <c r="DN249" s="42"/>
    </row>
    <row r="250" spans="118:118">
      <c r="DN250" s="42"/>
    </row>
    <row r="251" spans="118:118">
      <c r="DN251" s="42"/>
    </row>
    <row r="252" spans="118:118">
      <c r="DN252" s="42"/>
    </row>
    <row r="253" spans="118:118">
      <c r="DN253" s="42"/>
    </row>
    <row r="254" spans="118:118">
      <c r="DN254" s="42"/>
    </row>
    <row r="255" spans="118:118">
      <c r="DN255" s="42"/>
    </row>
    <row r="256" spans="118:118">
      <c r="DN256" s="42"/>
    </row>
    <row r="257" spans="118:118">
      <c r="DN257" s="42"/>
    </row>
    <row r="258" spans="118:118">
      <c r="DN258" s="42"/>
    </row>
    <row r="259" spans="118:118">
      <c r="DN259" s="42"/>
    </row>
    <row r="260" spans="118:118">
      <c r="DN260" s="42"/>
    </row>
    <row r="261" spans="118:118">
      <c r="DN261" s="42"/>
    </row>
    <row r="262" spans="118:118">
      <c r="DN262" s="42"/>
    </row>
    <row r="263" spans="118:118">
      <c r="DN263" s="42"/>
    </row>
    <row r="264" spans="118:118">
      <c r="DN264" s="42"/>
    </row>
    <row r="265" spans="118:118">
      <c r="DN265" s="42"/>
    </row>
    <row r="266" spans="118:118">
      <c r="DN266" s="42"/>
    </row>
    <row r="267" spans="118:118">
      <c r="DN267" s="42"/>
    </row>
    <row r="268" spans="118:118">
      <c r="DN268" s="42"/>
    </row>
    <row r="269" spans="118:118">
      <c r="DN269" s="42"/>
    </row>
    <row r="270" spans="118:118">
      <c r="DN270" s="42"/>
    </row>
    <row r="271" spans="118:118">
      <c r="DN271" s="42"/>
    </row>
    <row r="272" spans="118:118">
      <c r="DN272" s="42"/>
    </row>
    <row r="273" spans="118:118">
      <c r="DN273" s="42"/>
    </row>
    <row r="274" spans="118:118">
      <c r="DN274" s="42"/>
    </row>
    <row r="275" spans="118:118">
      <c r="DN275" s="42"/>
    </row>
    <row r="276" spans="118:118">
      <c r="DN276" s="42"/>
    </row>
    <row r="277" spans="118:118">
      <c r="DN277" s="42"/>
    </row>
    <row r="278" spans="118:118">
      <c r="DN278" s="42"/>
    </row>
    <row r="279" spans="118:118">
      <c r="DN279" s="42"/>
    </row>
    <row r="280" spans="118:118">
      <c r="DN280" s="42"/>
    </row>
    <row r="281" spans="118:118">
      <c r="DN281" s="42"/>
    </row>
    <row r="282" spans="118:118">
      <c r="DN282" s="42"/>
    </row>
    <row r="283" spans="118:118">
      <c r="DN283" s="42"/>
    </row>
    <row r="284" spans="118:118">
      <c r="DN284" s="42"/>
    </row>
    <row r="285" spans="118:118">
      <c r="DN285" s="42"/>
    </row>
    <row r="286" spans="118:118">
      <c r="DN286" s="42"/>
    </row>
    <row r="287" spans="118:118">
      <c r="DN287" s="42"/>
    </row>
    <row r="288" spans="118:118">
      <c r="DN288" s="42"/>
    </row>
    <row r="289" spans="118:118">
      <c r="DN289" s="42"/>
    </row>
    <row r="290" spans="118:118">
      <c r="DN290" s="42"/>
    </row>
    <row r="291" spans="118:118">
      <c r="DN291" s="42"/>
    </row>
    <row r="292" spans="118:118">
      <c r="DN292" s="42"/>
    </row>
    <row r="293" spans="118:118">
      <c r="DN293" s="42"/>
    </row>
    <row r="294" spans="118:118">
      <c r="DN294" s="42"/>
    </row>
    <row r="295" spans="118:118">
      <c r="DN295" s="42"/>
    </row>
    <row r="296" spans="118:118">
      <c r="DN296" s="42"/>
    </row>
    <row r="297" spans="118:118">
      <c r="DN297" s="42"/>
    </row>
    <row r="298" spans="118:118">
      <c r="DN298" s="42"/>
    </row>
    <row r="299" spans="118:118">
      <c r="DN299" s="42"/>
    </row>
    <row r="300" spans="118:118">
      <c r="DN300" s="42"/>
    </row>
    <row r="301" spans="118:118">
      <c r="DN301" s="42"/>
    </row>
    <row r="302" spans="118:118">
      <c r="DN302" s="42"/>
    </row>
    <row r="303" spans="118:118">
      <c r="DN303" s="42"/>
    </row>
    <row r="304" spans="118:118">
      <c r="DN304" s="42"/>
    </row>
    <row r="305" spans="118:118">
      <c r="DN305" s="42"/>
    </row>
    <row r="306" spans="118:118">
      <c r="DN306" s="42"/>
    </row>
    <row r="307" spans="118:118">
      <c r="DN307" s="42"/>
    </row>
    <row r="308" spans="118:118">
      <c r="DN308" s="42"/>
    </row>
    <row r="309" spans="118:118">
      <c r="DN309" s="42"/>
    </row>
    <row r="310" spans="118:118">
      <c r="DN310" s="42"/>
    </row>
    <row r="311" spans="118:118">
      <c r="DN311" s="42"/>
    </row>
    <row r="312" spans="118:118">
      <c r="DN312" s="42"/>
    </row>
    <row r="313" spans="118:118">
      <c r="DN313" s="42"/>
    </row>
    <row r="314" spans="118:118">
      <c r="DN314" s="42"/>
    </row>
    <row r="315" spans="118:118">
      <c r="DN315" s="42"/>
    </row>
    <row r="316" spans="118:118">
      <c r="DN316" s="42"/>
    </row>
    <row r="317" spans="118:118">
      <c r="DN317" s="42"/>
    </row>
    <row r="318" spans="118:118">
      <c r="DN318" s="42"/>
    </row>
    <row r="319" spans="118:118">
      <c r="DN319" s="42"/>
    </row>
    <row r="320" spans="118:118">
      <c r="DN320" s="42"/>
    </row>
    <row r="321" spans="118:118">
      <c r="DN321" s="42"/>
    </row>
    <row r="322" spans="118:118">
      <c r="DN322" s="42"/>
    </row>
    <row r="323" spans="118:118">
      <c r="DN323" s="42"/>
    </row>
    <row r="324" spans="118:118">
      <c r="DN324" s="42"/>
    </row>
    <row r="325" spans="118:118">
      <c r="DN325" s="42"/>
    </row>
    <row r="326" spans="118:118">
      <c r="DN326" s="42"/>
    </row>
    <row r="327" spans="118:118">
      <c r="DN327" s="42"/>
    </row>
    <row r="328" spans="118:118">
      <c r="DN328" s="42"/>
    </row>
    <row r="329" spans="118:118">
      <c r="DN329" s="42"/>
    </row>
    <row r="330" spans="118:118">
      <c r="DN330" s="42"/>
    </row>
    <row r="331" spans="118:118">
      <c r="DN331" s="42"/>
    </row>
    <row r="332" spans="118:118">
      <c r="DN332" s="42"/>
    </row>
    <row r="333" spans="118:118">
      <c r="DN333" s="42"/>
    </row>
    <row r="334" spans="118:118">
      <c r="DN334" s="42"/>
    </row>
    <row r="335" spans="118:118">
      <c r="DN335" s="42"/>
    </row>
    <row r="336" spans="118:118">
      <c r="DN336" s="42"/>
    </row>
    <row r="337" spans="118:118">
      <c r="DN337" s="42"/>
    </row>
    <row r="338" spans="118:118">
      <c r="DN338" s="42"/>
    </row>
    <row r="339" spans="118:118">
      <c r="DN339" s="42"/>
    </row>
    <row r="340" spans="118:118">
      <c r="DN340" s="42"/>
    </row>
    <row r="341" spans="118:118">
      <c r="DN341" s="42"/>
    </row>
    <row r="342" spans="118:118">
      <c r="DN342" s="42"/>
    </row>
    <row r="343" spans="118:118">
      <c r="DN343" s="42"/>
    </row>
    <row r="344" spans="118:118">
      <c r="DN344" s="42"/>
    </row>
    <row r="345" spans="118:118">
      <c r="DN345" s="42"/>
    </row>
    <row r="346" spans="118:118">
      <c r="DN346" s="42"/>
    </row>
    <row r="347" spans="118:118">
      <c r="DN347" s="42"/>
    </row>
    <row r="348" spans="118:118">
      <c r="DN348" s="42"/>
    </row>
    <row r="349" spans="118:118">
      <c r="DN349" s="42"/>
    </row>
    <row r="350" spans="118:118">
      <c r="DN350" s="42"/>
    </row>
    <row r="351" spans="118:118">
      <c r="DN351" s="42"/>
    </row>
    <row r="352" spans="118:118">
      <c r="DN352" s="42"/>
    </row>
    <row r="353" spans="118:118">
      <c r="DN353" s="42"/>
    </row>
    <row r="354" spans="118:118">
      <c r="DN354" s="42"/>
    </row>
    <row r="355" spans="118:118">
      <c r="DN355" s="42"/>
    </row>
    <row r="356" spans="118:118">
      <c r="DN356" s="42"/>
    </row>
    <row r="357" spans="118:118">
      <c r="DN357" s="42"/>
    </row>
    <row r="358" spans="118:118">
      <c r="DN358" s="42"/>
    </row>
    <row r="359" spans="118:118">
      <c r="DN359" s="42"/>
    </row>
    <row r="360" spans="118:118">
      <c r="DN360" s="42"/>
    </row>
    <row r="361" spans="118:118">
      <c r="DN361" s="42"/>
    </row>
    <row r="362" spans="118:118">
      <c r="DN362" s="42"/>
    </row>
    <row r="363" spans="118:118">
      <c r="DN363" s="42"/>
    </row>
    <row r="364" spans="118:118">
      <c r="DN364" s="42"/>
    </row>
    <row r="365" spans="118:118">
      <c r="DN365" s="42"/>
    </row>
    <row r="366" spans="118:118">
      <c r="DN366" s="42"/>
    </row>
    <row r="367" spans="118:118">
      <c r="DN367" s="42"/>
    </row>
    <row r="368" spans="118:118">
      <c r="DN368" s="42"/>
    </row>
    <row r="369" spans="118:118">
      <c r="DN369" s="42"/>
    </row>
    <row r="370" spans="118:118">
      <c r="DN370" s="42"/>
    </row>
    <row r="371" spans="118:118">
      <c r="DN371" s="42"/>
    </row>
    <row r="372" spans="118:118">
      <c r="DN372" s="42"/>
    </row>
    <row r="373" spans="118:118">
      <c r="DN373" s="42"/>
    </row>
    <row r="374" spans="118:118">
      <c r="DN374" s="42"/>
    </row>
    <row r="375" spans="118:118">
      <c r="DN375" s="42"/>
    </row>
    <row r="376" spans="118:118">
      <c r="DN376" s="42"/>
    </row>
    <row r="377" spans="118:118">
      <c r="DN377" s="42"/>
    </row>
    <row r="378" spans="118:118">
      <c r="DN378" s="42"/>
    </row>
    <row r="379" spans="118:118">
      <c r="DN379" s="42"/>
    </row>
    <row r="380" spans="118:118">
      <c r="DN380" s="42"/>
    </row>
    <row r="381" spans="118:118">
      <c r="DN381" s="42"/>
    </row>
    <row r="382" spans="118:118">
      <c r="DN382" s="42"/>
    </row>
    <row r="383" spans="118:118">
      <c r="DN383" s="42"/>
    </row>
    <row r="384" spans="118:118">
      <c r="DN384" s="42"/>
    </row>
    <row r="385" spans="118:118">
      <c r="DN385" s="42"/>
    </row>
    <row r="386" spans="118:118">
      <c r="DN386" s="42"/>
    </row>
    <row r="387" spans="118:118">
      <c r="DN387" s="42"/>
    </row>
    <row r="388" spans="118:118">
      <c r="DN388" s="42"/>
    </row>
    <row r="389" spans="118:118">
      <c r="DN389" s="42"/>
    </row>
    <row r="390" spans="118:118">
      <c r="DN390" s="42"/>
    </row>
    <row r="391" spans="118:118">
      <c r="DN391" s="42"/>
    </row>
    <row r="392" spans="118:118">
      <c r="DN392" s="42"/>
    </row>
    <row r="393" spans="118:118">
      <c r="DN393" s="42"/>
    </row>
    <row r="394" spans="118:118">
      <c r="DN394" s="42"/>
    </row>
    <row r="395" spans="118:118">
      <c r="DN395" s="42"/>
    </row>
    <row r="396" spans="118:118">
      <c r="DN396" s="42"/>
    </row>
    <row r="397" spans="118:118">
      <c r="DN397" s="42"/>
    </row>
    <row r="398" spans="118:118">
      <c r="DN398" s="42"/>
    </row>
    <row r="399" spans="118:118">
      <c r="DN399" s="42"/>
    </row>
    <row r="400" spans="118:118">
      <c r="DN400" s="42"/>
    </row>
    <row r="401" spans="118:118">
      <c r="DN401" s="42"/>
    </row>
    <row r="402" spans="118:118">
      <c r="DN402" s="42"/>
    </row>
    <row r="403" spans="118:118">
      <c r="DN403" s="42"/>
    </row>
    <row r="404" spans="118:118">
      <c r="DN404" s="42"/>
    </row>
    <row r="405" spans="118:118">
      <c r="DN405" s="42"/>
    </row>
    <row r="406" spans="118:118">
      <c r="DN406" s="42"/>
    </row>
    <row r="407" spans="118:118">
      <c r="DN407" s="42"/>
    </row>
    <row r="408" spans="118:118">
      <c r="DN408" s="42"/>
    </row>
    <row r="409" spans="118:118">
      <c r="DN409" s="42"/>
    </row>
    <row r="410" spans="118:118">
      <c r="DN410" s="42"/>
    </row>
    <row r="411" spans="118:118">
      <c r="DN411" s="42"/>
    </row>
    <row r="412" spans="118:118">
      <c r="DN412" s="42"/>
    </row>
    <row r="413" spans="118:118">
      <c r="DN413" s="42"/>
    </row>
    <row r="414" spans="118:118">
      <c r="DN414" s="42"/>
    </row>
    <row r="415" spans="118:118">
      <c r="DN415" s="42"/>
    </row>
    <row r="416" spans="118:118">
      <c r="DN416" s="42"/>
    </row>
    <row r="417" spans="118:118">
      <c r="DN417" s="42"/>
    </row>
    <row r="418" spans="118:118">
      <c r="DN418" s="42"/>
    </row>
    <row r="419" spans="118:118">
      <c r="DN419" s="42"/>
    </row>
    <row r="420" spans="118:118">
      <c r="DN420" s="42"/>
    </row>
    <row r="421" spans="118:118">
      <c r="DN421" s="42"/>
    </row>
    <row r="422" spans="118:118">
      <c r="DN422" s="42"/>
    </row>
    <row r="423" spans="118:118">
      <c r="DN423" s="42"/>
    </row>
    <row r="424" spans="118:118">
      <c r="DN424" s="42"/>
    </row>
    <row r="425" spans="118:118">
      <c r="DN425" s="42"/>
    </row>
    <row r="426" spans="118:118">
      <c r="DN426" s="42"/>
    </row>
    <row r="427" spans="118:118">
      <c r="DN427" s="42"/>
    </row>
    <row r="428" spans="118:118">
      <c r="DN428" s="42"/>
    </row>
    <row r="429" spans="118:118">
      <c r="DN429" s="42"/>
    </row>
    <row r="430" spans="118:118">
      <c r="DN430" s="42"/>
    </row>
    <row r="431" spans="118:118">
      <c r="DN431" s="42"/>
    </row>
    <row r="432" spans="118:118">
      <c r="DN432" s="42"/>
    </row>
    <row r="433" spans="118:118">
      <c r="DN433" s="42"/>
    </row>
    <row r="434" spans="118:118">
      <c r="DN434" s="42"/>
    </row>
    <row r="435" spans="118:118">
      <c r="DN435" s="42"/>
    </row>
    <row r="436" spans="118:118">
      <c r="DN436" s="42"/>
    </row>
    <row r="437" spans="118:118">
      <c r="DN437" s="42"/>
    </row>
    <row r="438" spans="118:118">
      <c r="DN438" s="42"/>
    </row>
    <row r="439" spans="118:118">
      <c r="DN439" s="42"/>
    </row>
    <row r="440" spans="118:118">
      <c r="DN440" s="42"/>
    </row>
    <row r="441" spans="118:118">
      <c r="DN441" s="42"/>
    </row>
    <row r="442" spans="118:118">
      <c r="DN442" s="42"/>
    </row>
    <row r="443" spans="118:118">
      <c r="DN443" s="42"/>
    </row>
    <row r="444" spans="118:118">
      <c r="DN444" s="42"/>
    </row>
    <row r="445" spans="118:118">
      <c r="DN445" s="42"/>
    </row>
    <row r="446" spans="118:118">
      <c r="DN446" s="42"/>
    </row>
    <row r="447" spans="118:118">
      <c r="DN447" s="42"/>
    </row>
    <row r="448" spans="118:118">
      <c r="DN448" s="42"/>
    </row>
    <row r="449" spans="118:118">
      <c r="DN449" s="42"/>
    </row>
    <row r="450" spans="118:118">
      <c r="DN450" s="42"/>
    </row>
    <row r="451" spans="118:118">
      <c r="DN451" s="42"/>
    </row>
    <row r="452" spans="118:118">
      <c r="DN452" s="42"/>
    </row>
    <row r="453" spans="118:118">
      <c r="DN453" s="42"/>
    </row>
    <row r="454" spans="118:118">
      <c r="DN454" s="42"/>
    </row>
    <row r="455" spans="118:118">
      <c r="DN455" s="42"/>
    </row>
    <row r="456" spans="118:118">
      <c r="DN456" s="42"/>
    </row>
    <row r="457" spans="118:118">
      <c r="DN457" s="42"/>
    </row>
    <row r="458" spans="118:118">
      <c r="DN458" s="42"/>
    </row>
    <row r="459" spans="118:118">
      <c r="DN459" s="42"/>
    </row>
    <row r="460" spans="118:118">
      <c r="DN460" s="42"/>
    </row>
    <row r="461" spans="118:118">
      <c r="DN461" s="42"/>
    </row>
    <row r="462" spans="118:118">
      <c r="DN462" s="42"/>
    </row>
    <row r="463" spans="118:118">
      <c r="DN463" s="42"/>
    </row>
    <row r="464" spans="118:118">
      <c r="DN464" s="42"/>
    </row>
    <row r="465" spans="118:118">
      <c r="DN465" s="42"/>
    </row>
    <row r="466" spans="118:118">
      <c r="DN466" s="42"/>
    </row>
    <row r="467" spans="118:118">
      <c r="DN467" s="42"/>
    </row>
    <row r="468" spans="118:118">
      <c r="DN468" s="42"/>
    </row>
    <row r="469" spans="118:118">
      <c r="DN469" s="42"/>
    </row>
    <row r="470" spans="118:118">
      <c r="DN470" s="42"/>
    </row>
    <row r="471" spans="118:118">
      <c r="DN471" s="42"/>
    </row>
    <row r="472" spans="118:118">
      <c r="DN472" s="42"/>
    </row>
    <row r="473" spans="118:118">
      <c r="DN473" s="42"/>
    </row>
    <row r="474" spans="118:118">
      <c r="DN474" s="42"/>
    </row>
    <row r="475" spans="118:118">
      <c r="DN475" s="42"/>
    </row>
    <row r="476" spans="118:118">
      <c r="DN476" s="42"/>
    </row>
    <row r="477" spans="118:118">
      <c r="DN477" s="42"/>
    </row>
    <row r="478" spans="118:118">
      <c r="DN478" s="42"/>
    </row>
    <row r="479" spans="118:118">
      <c r="DN479" s="42"/>
    </row>
    <row r="480" spans="118:118">
      <c r="DN480" s="42"/>
    </row>
    <row r="481" spans="118:118">
      <c r="DN481" s="42"/>
    </row>
    <row r="482" spans="118:118">
      <c r="DN482" s="42"/>
    </row>
    <row r="483" spans="118:118">
      <c r="DN483" s="42"/>
    </row>
    <row r="484" spans="118:118">
      <c r="DN484" s="42"/>
    </row>
    <row r="485" spans="118:118">
      <c r="DN485" s="42"/>
    </row>
    <row r="486" spans="118:118">
      <c r="DN486" s="42"/>
    </row>
    <row r="487" spans="118:118">
      <c r="DN487" s="42"/>
    </row>
    <row r="488" spans="118:118">
      <c r="DN488" s="42"/>
    </row>
    <row r="489" spans="118:118">
      <c r="DN489" s="42"/>
    </row>
    <row r="490" spans="118:118">
      <c r="DN490" s="42"/>
    </row>
    <row r="491" spans="118:118">
      <c r="DN491" s="42"/>
    </row>
    <row r="492" spans="118:118">
      <c r="DN492" s="42"/>
    </row>
    <row r="493" spans="118:118">
      <c r="DN493" s="42"/>
    </row>
    <row r="494" spans="118:118">
      <c r="DN494" s="42"/>
    </row>
    <row r="495" spans="118:118">
      <c r="DN495" s="42"/>
    </row>
    <row r="496" spans="118:118">
      <c r="DN496" s="42"/>
    </row>
    <row r="497" spans="118:118">
      <c r="DN497" s="42"/>
    </row>
    <row r="498" spans="118:118">
      <c r="DN498" s="42"/>
    </row>
    <row r="499" spans="118:118">
      <c r="DN499" s="42"/>
    </row>
    <row r="500" spans="118:118">
      <c r="DN500" s="42"/>
    </row>
    <row r="501" spans="118:118">
      <c r="DN501" s="42"/>
    </row>
    <row r="502" spans="118:118">
      <c r="DN502" s="42"/>
    </row>
    <row r="503" spans="118:118">
      <c r="DN503" s="42"/>
    </row>
    <row r="504" spans="118:118">
      <c r="DN504" s="42"/>
    </row>
    <row r="505" spans="118:118">
      <c r="DN505" s="42"/>
    </row>
    <row r="506" spans="118:118">
      <c r="DN506" s="42"/>
    </row>
    <row r="507" spans="118:118">
      <c r="DN507" s="42"/>
    </row>
    <row r="508" spans="118:118">
      <c r="DN508" s="42"/>
    </row>
    <row r="509" spans="118:118">
      <c r="DN509" s="42"/>
    </row>
    <row r="510" spans="118:118">
      <c r="DN510" s="42"/>
    </row>
    <row r="511" spans="118:118">
      <c r="DN511" s="42"/>
    </row>
    <row r="512" spans="118:118">
      <c r="DN512" s="42"/>
    </row>
    <row r="513" spans="118:118">
      <c r="DN513" s="42"/>
    </row>
    <row r="514" spans="118:118">
      <c r="DN514" s="42"/>
    </row>
    <row r="515" spans="118:118">
      <c r="DN515" s="42"/>
    </row>
    <row r="516" spans="118:118">
      <c r="DN516" s="42"/>
    </row>
    <row r="517" spans="118:118">
      <c r="DN517" s="42"/>
    </row>
    <row r="518" spans="118:118">
      <c r="DN518" s="42"/>
    </row>
    <row r="519" spans="118:118">
      <c r="DN519" s="42"/>
    </row>
    <row r="520" spans="118:118">
      <c r="DN520" s="42"/>
    </row>
    <row r="521" spans="118:118">
      <c r="DN521" s="42"/>
    </row>
    <row r="522" spans="118:118">
      <c r="DN522" s="42"/>
    </row>
    <row r="523" spans="118:118">
      <c r="DN523" s="42"/>
    </row>
    <row r="524" spans="118:118">
      <c r="DN524" s="42"/>
    </row>
    <row r="525" spans="118:118">
      <c r="DN525" s="42"/>
    </row>
    <row r="526" spans="118:118">
      <c r="DN526" s="42"/>
    </row>
    <row r="527" spans="118:118">
      <c r="DN527" s="42"/>
    </row>
    <row r="528" spans="118:118">
      <c r="DN528" s="42"/>
    </row>
    <row r="529" spans="118:118">
      <c r="DN529" s="42"/>
    </row>
    <row r="530" spans="118:118">
      <c r="DN530" s="42"/>
    </row>
    <row r="531" spans="118:118">
      <c r="DN531" s="42"/>
    </row>
    <row r="532" spans="118:118">
      <c r="DN532" s="42"/>
    </row>
    <row r="533" spans="118:118">
      <c r="DN533" s="42"/>
    </row>
    <row r="534" spans="118:118">
      <c r="DN534" s="42"/>
    </row>
    <row r="535" spans="118:118">
      <c r="DN535" s="42"/>
    </row>
    <row r="536" spans="118:118">
      <c r="DN536" s="42"/>
    </row>
    <row r="537" spans="118:118">
      <c r="DN537" s="42"/>
    </row>
    <row r="538" spans="118:118">
      <c r="DN538" s="42"/>
    </row>
    <row r="539" spans="118:118">
      <c r="DN539" s="42"/>
    </row>
    <row r="540" spans="118:118">
      <c r="DN540" s="42"/>
    </row>
    <row r="541" spans="118:118">
      <c r="DN541" s="42"/>
    </row>
    <row r="542" spans="118:118">
      <c r="DN542" s="42"/>
    </row>
    <row r="543" spans="118:118">
      <c r="DN543" s="42"/>
    </row>
    <row r="544" spans="118:118">
      <c r="DN544" s="42"/>
    </row>
    <row r="545" spans="118:118">
      <c r="DN545" s="42"/>
    </row>
    <row r="546" spans="118:118">
      <c r="DN546" s="42"/>
    </row>
    <row r="547" spans="118:118">
      <c r="DN547" s="42"/>
    </row>
    <row r="548" spans="118:118">
      <c r="DN548" s="42"/>
    </row>
    <row r="549" spans="118:118">
      <c r="DN549" s="42"/>
    </row>
    <row r="550" spans="118:118">
      <c r="DN550" s="42"/>
    </row>
    <row r="551" spans="118:118">
      <c r="DN551" s="42"/>
    </row>
    <row r="552" spans="118:118">
      <c r="DN552" s="42"/>
    </row>
    <row r="553" spans="118:118">
      <c r="DN553" s="42"/>
    </row>
    <row r="554" spans="118:118">
      <c r="DN554" s="42"/>
    </row>
    <row r="555" spans="118:118">
      <c r="DN555" s="42"/>
    </row>
    <row r="556" spans="118:118">
      <c r="DN556" s="42"/>
    </row>
    <row r="557" spans="118:118">
      <c r="DN557" s="42"/>
    </row>
    <row r="558" spans="118:118">
      <c r="DN558" s="42"/>
    </row>
    <row r="559" spans="118:118">
      <c r="DN559" s="42"/>
    </row>
    <row r="560" spans="118:118">
      <c r="DN560" s="42"/>
    </row>
    <row r="561" spans="118:118">
      <c r="DN561" s="42"/>
    </row>
    <row r="562" spans="118:118">
      <c r="DN562" s="42"/>
    </row>
    <row r="563" spans="118:118">
      <c r="DN563" s="42"/>
    </row>
    <row r="564" spans="118:118">
      <c r="DN564" s="42"/>
    </row>
    <row r="565" spans="118:118">
      <c r="DN565" s="42"/>
    </row>
    <row r="566" spans="118:118">
      <c r="DN566" s="42"/>
    </row>
    <row r="567" spans="118:118">
      <c r="DN567" s="42"/>
    </row>
    <row r="568" spans="118:118">
      <c r="DN568" s="42"/>
    </row>
    <row r="569" spans="118:118">
      <c r="DN569" s="42"/>
    </row>
    <row r="570" spans="118:118">
      <c r="DN570" s="42"/>
    </row>
    <row r="571" spans="118:118">
      <c r="DN571" s="42"/>
    </row>
    <row r="572" spans="118:118">
      <c r="DN572" s="42"/>
    </row>
    <row r="573" spans="118:118">
      <c r="DN573" s="42"/>
    </row>
    <row r="574" spans="118:118">
      <c r="DN574" s="42"/>
    </row>
    <row r="575" spans="118:118">
      <c r="DN575" s="42"/>
    </row>
    <row r="576" spans="118:118">
      <c r="DN576" s="42"/>
    </row>
    <row r="577" spans="118:118">
      <c r="DN577" s="42"/>
    </row>
    <row r="578" spans="118:118">
      <c r="DN578" s="42"/>
    </row>
    <row r="579" spans="118:118">
      <c r="DN579" s="42"/>
    </row>
    <row r="580" spans="118:118">
      <c r="DN580" s="42"/>
    </row>
    <row r="581" spans="118:118">
      <c r="DN581" s="42"/>
    </row>
    <row r="582" spans="118:118">
      <c r="DN582" s="42"/>
    </row>
    <row r="583" spans="118:118">
      <c r="DN583" s="42"/>
    </row>
    <row r="584" spans="118:118">
      <c r="DN584" s="42"/>
    </row>
    <row r="585" spans="118:118">
      <c r="DN585" s="42"/>
    </row>
    <row r="586" spans="118:118">
      <c r="DN586" s="42"/>
    </row>
    <row r="587" spans="118:118">
      <c r="DN587" s="42"/>
    </row>
    <row r="588" spans="118:118">
      <c r="DN588" s="42"/>
    </row>
    <row r="589" spans="118:118">
      <c r="DN589" s="42"/>
    </row>
    <row r="590" spans="118:118">
      <c r="DN590" s="42"/>
    </row>
    <row r="591" spans="118:118">
      <c r="DN591" s="42"/>
    </row>
    <row r="592" spans="118:118">
      <c r="DN592" s="42"/>
    </row>
    <row r="593" spans="118:118">
      <c r="DN593" s="42"/>
    </row>
    <row r="594" spans="118:118">
      <c r="DN594" s="42"/>
    </row>
    <row r="595" spans="118:118">
      <c r="DN595" s="42"/>
    </row>
    <row r="596" spans="118:118">
      <c r="DN596" s="42"/>
    </row>
    <row r="597" spans="118:118">
      <c r="DN597" s="42"/>
    </row>
    <row r="598" spans="118:118">
      <c r="DN598" s="42"/>
    </row>
    <row r="599" spans="118:118">
      <c r="DN599" s="42"/>
    </row>
    <row r="600" spans="118:118">
      <c r="DN600" s="42"/>
    </row>
    <row r="601" spans="118:118">
      <c r="DN601" s="42"/>
    </row>
    <row r="602" spans="118:118">
      <c r="DN602" s="42"/>
    </row>
    <row r="603" spans="118:118">
      <c r="DN603" s="42"/>
    </row>
    <row r="604" spans="118:118">
      <c r="DN604" s="42"/>
    </row>
    <row r="605" spans="118:118">
      <c r="DN605" s="42"/>
    </row>
    <row r="606" spans="118:118">
      <c r="DN606" s="42"/>
    </row>
    <row r="607" spans="118:118">
      <c r="DN607" s="42"/>
    </row>
    <row r="608" spans="118:118">
      <c r="DN608" s="42"/>
    </row>
    <row r="609" spans="118:118">
      <c r="DN609" s="42"/>
    </row>
    <row r="610" spans="118:118">
      <c r="DN610" s="42"/>
    </row>
    <row r="611" spans="118:118">
      <c r="DN611" s="42"/>
    </row>
    <row r="612" spans="118:118">
      <c r="DN612" s="42"/>
    </row>
    <row r="613" spans="118:118">
      <c r="DN613" s="42"/>
    </row>
    <row r="614" spans="118:118">
      <c r="DN614" s="42"/>
    </row>
    <row r="615" spans="118:118">
      <c r="DN615" s="42"/>
    </row>
    <row r="616" spans="118:118">
      <c r="DN616" s="42"/>
    </row>
    <row r="617" spans="118:118">
      <c r="DN617" s="42"/>
    </row>
    <row r="618" spans="118:118">
      <c r="DN618" s="42"/>
    </row>
    <row r="619" spans="118:118">
      <c r="DN619" s="42"/>
    </row>
    <row r="620" spans="118:118">
      <c r="DN620" s="42"/>
    </row>
    <row r="621" spans="118:118">
      <c r="DN621" s="42"/>
    </row>
    <row r="622" spans="118:118">
      <c r="DN622" s="42"/>
    </row>
    <row r="623" spans="118:118">
      <c r="DN623" s="42"/>
    </row>
    <row r="624" spans="118:118">
      <c r="DN624" s="42"/>
    </row>
    <row r="625" spans="118:118">
      <c r="DN625" s="42"/>
    </row>
    <row r="626" spans="118:118">
      <c r="DN626" s="42"/>
    </row>
    <row r="627" spans="118:118">
      <c r="DN627" s="42"/>
    </row>
    <row r="628" spans="118:118">
      <c r="DN628" s="42"/>
    </row>
    <row r="629" spans="118:118">
      <c r="DN629" s="42"/>
    </row>
    <row r="630" spans="118:118">
      <c r="DN630" s="42"/>
    </row>
    <row r="631" spans="118:118">
      <c r="DN631" s="42"/>
    </row>
    <row r="632" spans="118:118">
      <c r="DN632" s="42"/>
    </row>
    <row r="633" spans="118:118">
      <c r="DN633" s="42"/>
    </row>
    <row r="634" spans="118:118">
      <c r="DN634" s="42"/>
    </row>
    <row r="635" spans="118:118">
      <c r="DN635" s="42"/>
    </row>
    <row r="636" spans="118:118">
      <c r="DN636" s="42"/>
    </row>
    <row r="637" spans="118:118">
      <c r="DN637" s="42"/>
    </row>
    <row r="638" spans="118:118">
      <c r="DN638" s="42"/>
    </row>
    <row r="639" spans="118:118">
      <c r="DN639" s="42"/>
    </row>
    <row r="640" spans="118:118">
      <c r="DN640" s="42"/>
    </row>
    <row r="641" spans="118:118">
      <c r="DN641" s="42"/>
    </row>
    <row r="642" spans="118:118">
      <c r="DN642" s="42"/>
    </row>
    <row r="643" spans="118:118">
      <c r="DN643" s="42"/>
    </row>
    <row r="644" spans="118:118">
      <c r="DN644" s="42"/>
    </row>
    <row r="645" spans="118:118">
      <c r="DN645" s="42"/>
    </row>
    <row r="646" spans="118:118">
      <c r="DN646" s="42"/>
    </row>
    <row r="647" spans="118:118">
      <c r="DN647" s="42"/>
    </row>
    <row r="648" spans="118:118">
      <c r="DN648" s="42"/>
    </row>
    <row r="649" spans="118:118">
      <c r="DN649" s="42"/>
    </row>
    <row r="650" spans="118:118">
      <c r="DN650" s="42"/>
    </row>
    <row r="651" spans="118:118">
      <c r="DN651" s="42"/>
    </row>
    <row r="652" spans="118:118">
      <c r="DN652" s="42"/>
    </row>
    <row r="653" spans="118:118">
      <c r="DN653" s="42"/>
    </row>
    <row r="654" spans="118:118">
      <c r="DN654" s="42"/>
    </row>
    <row r="655" spans="118:118">
      <c r="DN655" s="42"/>
    </row>
    <row r="656" spans="118:118">
      <c r="DN656" s="42"/>
    </row>
    <row r="657" spans="118:118">
      <c r="DN657" s="42"/>
    </row>
    <row r="658" spans="118:118">
      <c r="DN658" s="42"/>
    </row>
    <row r="659" spans="118:118">
      <c r="DN659" s="42"/>
    </row>
    <row r="660" spans="118:118">
      <c r="DN660" s="42"/>
    </row>
    <row r="661" spans="118:118">
      <c r="DN661" s="42"/>
    </row>
    <row r="662" spans="118:118">
      <c r="DN662" s="42"/>
    </row>
    <row r="663" spans="118:118">
      <c r="DN663" s="42"/>
    </row>
    <row r="664" spans="118:118">
      <c r="DN664" s="42"/>
    </row>
    <row r="665" spans="118:118">
      <c r="DN665" s="42"/>
    </row>
    <row r="666" spans="118:118">
      <c r="DN666" s="42"/>
    </row>
    <row r="667" spans="118:118">
      <c r="DN667" s="42"/>
    </row>
    <row r="668" spans="118:118">
      <c r="DN668" s="42"/>
    </row>
    <row r="669" spans="118:118">
      <c r="DN669" s="42"/>
    </row>
    <row r="670" spans="118:118">
      <c r="DN670" s="42"/>
    </row>
    <row r="671" spans="118:118">
      <c r="DN671" s="42"/>
    </row>
    <row r="672" spans="118:118">
      <c r="DN672" s="42"/>
    </row>
    <row r="673" spans="118:118">
      <c r="DN673" s="42"/>
    </row>
    <row r="674" spans="118:118">
      <c r="DN674" s="42"/>
    </row>
    <row r="675" spans="118:118">
      <c r="DN675" s="42"/>
    </row>
    <row r="676" spans="118:118">
      <c r="DN676" s="42"/>
    </row>
    <row r="677" spans="118:118">
      <c r="DN677" s="42"/>
    </row>
    <row r="678" spans="118:118">
      <c r="DN678" s="42"/>
    </row>
    <row r="679" spans="118:118">
      <c r="DN679" s="42"/>
    </row>
    <row r="680" spans="118:118">
      <c r="DN680" s="42"/>
    </row>
    <row r="681" spans="118:118">
      <c r="DN681" s="42"/>
    </row>
    <row r="682" spans="118:118">
      <c r="DN682" s="42"/>
    </row>
    <row r="683" spans="118:118">
      <c r="DN683" s="42"/>
    </row>
    <row r="684" spans="118:118">
      <c r="DN684" s="42"/>
    </row>
    <row r="685" spans="118:118">
      <c r="DN685" s="42"/>
    </row>
    <row r="686" spans="118:118">
      <c r="DN686" s="42"/>
    </row>
    <row r="687" spans="118:118">
      <c r="DN687" s="42"/>
    </row>
    <row r="688" spans="118:118">
      <c r="DN688" s="42"/>
    </row>
    <row r="689" spans="118:118">
      <c r="DN689" s="42"/>
    </row>
    <row r="690" spans="118:118">
      <c r="DN690" s="42"/>
    </row>
    <row r="691" spans="118:118">
      <c r="DN691" s="42"/>
    </row>
    <row r="692" spans="118:118">
      <c r="DN692" s="42"/>
    </row>
    <row r="693" spans="118:118">
      <c r="DN693" s="42"/>
    </row>
    <row r="694" spans="118:118">
      <c r="DN694" s="42"/>
    </row>
    <row r="695" spans="118:118">
      <c r="DN695" s="42"/>
    </row>
    <row r="696" spans="118:118">
      <c r="DN696" s="42"/>
    </row>
    <row r="697" spans="118:118">
      <c r="DN697" s="42"/>
    </row>
    <row r="698" spans="118:118">
      <c r="DN698" s="42"/>
    </row>
    <row r="699" spans="118:118">
      <c r="DN699" s="42"/>
    </row>
    <row r="700" spans="118:118">
      <c r="DN700" s="42"/>
    </row>
    <row r="701" spans="118:118">
      <c r="DN701" s="42"/>
    </row>
    <row r="702" spans="118:118">
      <c r="DN702" s="42"/>
    </row>
    <row r="703" spans="118:118">
      <c r="DN703" s="42"/>
    </row>
    <row r="704" spans="118:118">
      <c r="DN704" s="42"/>
    </row>
    <row r="705" spans="118:118">
      <c r="DN705" s="42"/>
    </row>
    <row r="706" spans="118:118">
      <c r="DN706" s="42"/>
    </row>
    <row r="707" spans="118:118">
      <c r="DN707" s="42"/>
    </row>
    <row r="708" spans="118:118">
      <c r="DN708" s="42"/>
    </row>
    <row r="709" spans="118:118">
      <c r="DN709" s="42"/>
    </row>
    <row r="710" spans="118:118">
      <c r="DN710" s="42"/>
    </row>
    <row r="711" spans="118:118">
      <c r="DN711" s="42"/>
    </row>
    <row r="712" spans="118:118">
      <c r="DN712" s="42"/>
    </row>
    <row r="713" spans="118:118">
      <c r="DN713" s="42"/>
    </row>
    <row r="714" spans="118:118">
      <c r="DN714" s="42"/>
    </row>
    <row r="715" spans="118:118">
      <c r="DN715" s="42"/>
    </row>
    <row r="716" spans="118:118">
      <c r="DN716" s="42"/>
    </row>
    <row r="717" spans="118:118">
      <c r="DN717" s="42"/>
    </row>
    <row r="718" spans="118:118">
      <c r="DN718" s="42"/>
    </row>
    <row r="719" spans="118:118">
      <c r="DN719" s="42"/>
    </row>
    <row r="720" spans="118:118">
      <c r="DN720" s="42"/>
    </row>
    <row r="721" spans="118:118">
      <c r="DN721" s="42"/>
    </row>
    <row r="722" spans="118:118">
      <c r="DN722" s="42"/>
    </row>
    <row r="723" spans="118:118">
      <c r="DN723" s="42"/>
    </row>
    <row r="724" spans="118:118">
      <c r="DN724" s="42"/>
    </row>
    <row r="725" spans="118:118">
      <c r="DN725" s="42"/>
    </row>
    <row r="726" spans="118:118">
      <c r="DN726" s="42"/>
    </row>
    <row r="727" spans="118:118">
      <c r="DN727" s="42"/>
    </row>
    <row r="728" spans="118:118">
      <c r="DN728" s="42"/>
    </row>
    <row r="729" spans="118:118">
      <c r="DN729" s="42"/>
    </row>
    <row r="730" spans="118:118">
      <c r="DN730" s="42"/>
    </row>
    <row r="731" spans="118:118">
      <c r="DN731" s="42"/>
    </row>
    <row r="732" spans="118:118">
      <c r="DN732" s="42"/>
    </row>
    <row r="733" spans="118:118">
      <c r="DN733" s="42"/>
    </row>
    <row r="734" spans="118:118">
      <c r="DN734" s="42"/>
    </row>
    <row r="735" spans="118:118">
      <c r="DN735" s="42"/>
    </row>
    <row r="736" spans="118:118">
      <c r="DN736" s="42"/>
    </row>
    <row r="737" spans="118:118">
      <c r="DN737" s="42"/>
    </row>
    <row r="738" spans="118:118">
      <c r="DN738" s="42"/>
    </row>
    <row r="739" spans="118:118">
      <c r="DN739" s="42"/>
    </row>
    <row r="740" spans="118:118">
      <c r="DN740" s="42"/>
    </row>
    <row r="741" spans="118:118">
      <c r="DN741" s="42"/>
    </row>
    <row r="742" spans="118:118">
      <c r="DN742" s="42"/>
    </row>
    <row r="743" spans="118:118">
      <c r="DN743" s="42"/>
    </row>
    <row r="744" spans="118:118">
      <c r="DN744" s="42"/>
    </row>
    <row r="745" spans="118:118">
      <c r="DN745" s="42"/>
    </row>
    <row r="746" spans="118:118">
      <c r="DN746" s="42"/>
    </row>
    <row r="747" spans="118:118">
      <c r="DN747" s="42"/>
    </row>
    <row r="748" spans="118:118">
      <c r="DN748" s="42"/>
    </row>
    <row r="749" spans="118:118">
      <c r="DN749" s="42"/>
    </row>
    <row r="750" spans="118:118">
      <c r="DN750" s="42"/>
    </row>
    <row r="751" spans="118:118">
      <c r="DN751" s="42"/>
    </row>
    <row r="752" spans="118:118">
      <c r="DN752" s="42"/>
    </row>
    <row r="753" spans="118:118">
      <c r="DN753" s="42"/>
    </row>
    <row r="754" spans="118:118">
      <c r="DN754" s="42"/>
    </row>
    <row r="755" spans="118:118">
      <c r="DN755" s="42"/>
    </row>
    <row r="756" spans="118:118">
      <c r="DN756" s="42"/>
    </row>
    <row r="757" spans="118:118">
      <c r="DN757" s="42"/>
    </row>
    <row r="758" spans="118:118">
      <c r="DN758" s="42"/>
    </row>
    <row r="759" spans="118:118">
      <c r="DN759" s="42"/>
    </row>
    <row r="760" spans="118:118">
      <c r="DN760" s="42"/>
    </row>
    <row r="761" spans="118:118">
      <c r="DN761" s="42"/>
    </row>
    <row r="762" spans="118:118">
      <c r="DN762" s="42"/>
    </row>
    <row r="763" spans="118:118">
      <c r="DN763" s="42"/>
    </row>
    <row r="764" spans="118:118">
      <c r="DN764" s="42"/>
    </row>
    <row r="765" spans="118:118">
      <c r="DN765" s="42"/>
    </row>
    <row r="766" spans="118:118">
      <c r="DN766" s="42"/>
    </row>
    <row r="767" spans="118:118">
      <c r="DN767" s="42"/>
    </row>
    <row r="768" spans="118:118">
      <c r="DN768" s="42"/>
    </row>
    <row r="769" spans="118:118">
      <c r="DN769" s="42"/>
    </row>
    <row r="770" spans="118:118">
      <c r="DN770" s="42"/>
    </row>
    <row r="771" spans="118:118">
      <c r="DN771" s="42"/>
    </row>
    <row r="772" spans="118:118">
      <c r="DN772" s="42"/>
    </row>
    <row r="773" spans="118:118">
      <c r="DN773" s="42"/>
    </row>
    <row r="774" spans="118:118">
      <c r="DN774" s="42"/>
    </row>
    <row r="775" spans="118:118">
      <c r="DN775" s="42"/>
    </row>
    <row r="776" spans="118:118">
      <c r="DN776" s="42"/>
    </row>
    <row r="777" spans="118:118">
      <c r="DN777" s="42"/>
    </row>
    <row r="778" spans="118:118">
      <c r="DN778" s="42"/>
    </row>
    <row r="779" spans="118:118">
      <c r="DN779" s="42"/>
    </row>
    <row r="780" spans="118:118">
      <c r="DN780" s="42"/>
    </row>
    <row r="781" spans="118:118">
      <c r="DN781" s="42"/>
    </row>
    <row r="782" spans="118:118">
      <c r="DN782" s="42"/>
    </row>
    <row r="783" spans="118:118">
      <c r="DN783" s="42"/>
    </row>
    <row r="784" spans="118:118">
      <c r="DN784" s="42"/>
    </row>
    <row r="785" spans="118:118">
      <c r="DN785" s="42"/>
    </row>
    <row r="786" spans="118:118">
      <c r="DN786" s="42"/>
    </row>
    <row r="787" spans="118:118">
      <c r="DN787" s="42"/>
    </row>
    <row r="788" spans="118:118">
      <c r="DN788" s="42"/>
    </row>
    <row r="789" spans="118:118">
      <c r="DN789" s="42"/>
    </row>
    <row r="790" spans="118:118">
      <c r="DN790" s="42"/>
    </row>
    <row r="791" spans="118:118">
      <c r="DN791" s="42"/>
    </row>
    <row r="792" spans="118:118">
      <c r="DN792" s="42"/>
    </row>
    <row r="793" spans="118:118">
      <c r="DN793" s="42"/>
    </row>
    <row r="794" spans="118:118">
      <c r="DN794" s="42"/>
    </row>
    <row r="795" spans="118:118">
      <c r="DN795" s="42"/>
    </row>
    <row r="796" spans="118:118">
      <c r="DN796" s="42"/>
    </row>
    <row r="797" spans="118:118">
      <c r="DN797" s="42"/>
    </row>
    <row r="798" spans="118:118">
      <c r="DN798" s="42"/>
    </row>
    <row r="799" spans="118:118">
      <c r="DN799" s="42"/>
    </row>
    <row r="800" spans="118:118">
      <c r="DN800" s="42"/>
    </row>
    <row r="801" spans="118:118">
      <c r="DN801" s="42"/>
    </row>
    <row r="802" spans="118:118">
      <c r="DN802" s="42"/>
    </row>
    <row r="803" spans="118:118">
      <c r="DN803" s="42"/>
    </row>
    <row r="804" spans="118:118">
      <c r="DN804" s="42"/>
    </row>
    <row r="805" spans="118:118">
      <c r="DN805" s="42"/>
    </row>
    <row r="806" spans="118:118">
      <c r="DN806" s="42"/>
    </row>
    <row r="807" spans="118:118">
      <c r="DN807" s="42"/>
    </row>
    <row r="808" spans="118:118">
      <c r="DN808" s="42"/>
    </row>
    <row r="809" spans="118:118">
      <c r="DN809" s="42"/>
    </row>
    <row r="810" spans="118:118">
      <c r="DN810" s="42"/>
    </row>
    <row r="811" spans="118:118">
      <c r="DN811" s="42"/>
    </row>
    <row r="812" spans="118:118">
      <c r="DN812" s="42"/>
    </row>
    <row r="813" spans="118:118">
      <c r="DN813" s="42"/>
    </row>
    <row r="814" spans="118:118">
      <c r="DN814" s="42"/>
    </row>
    <row r="815" spans="118:118">
      <c r="DN815" s="42"/>
    </row>
    <row r="816" spans="118:118">
      <c r="DN816" s="42"/>
    </row>
    <row r="817" spans="118:118">
      <c r="DN817" s="42"/>
    </row>
    <row r="818" spans="118:118">
      <c r="DN818" s="42"/>
    </row>
    <row r="819" spans="118:118">
      <c r="DN819" s="42"/>
    </row>
    <row r="820" spans="118:118">
      <c r="DN820" s="42"/>
    </row>
    <row r="821" spans="118:118">
      <c r="DN821" s="42"/>
    </row>
    <row r="822" spans="118:118">
      <c r="DN822" s="42"/>
    </row>
    <row r="823" spans="118:118">
      <c r="DN823" s="42"/>
    </row>
    <row r="824" spans="118:118">
      <c r="DN824" s="42"/>
    </row>
    <row r="825" spans="118:118">
      <c r="DN825" s="42"/>
    </row>
    <row r="826" spans="118:118">
      <c r="DN826" s="42"/>
    </row>
    <row r="827" spans="118:118">
      <c r="DN827" s="42"/>
    </row>
    <row r="828" spans="118:118">
      <c r="DN828" s="42"/>
    </row>
    <row r="829" spans="118:118">
      <c r="DN829" s="42"/>
    </row>
    <row r="830" spans="118:118">
      <c r="DN830" s="42"/>
    </row>
    <row r="831" spans="118:118">
      <c r="DN831" s="42"/>
    </row>
    <row r="832" spans="118:118">
      <c r="DN832" s="42"/>
    </row>
    <row r="833" spans="118:118">
      <c r="DN833" s="42"/>
    </row>
    <row r="834" spans="118:118">
      <c r="DN834" s="42"/>
    </row>
    <row r="835" spans="118:118">
      <c r="DN835" s="42"/>
    </row>
    <row r="836" spans="118:118">
      <c r="DN836" s="42"/>
    </row>
    <row r="837" spans="118:118">
      <c r="DN837" s="42"/>
    </row>
    <row r="838" spans="118:118">
      <c r="DN838" s="42"/>
    </row>
    <row r="839" spans="118:118">
      <c r="DN839" s="42"/>
    </row>
    <row r="840" spans="118:118">
      <c r="DN840" s="42"/>
    </row>
    <row r="841" spans="118:118">
      <c r="DN841" s="42"/>
    </row>
    <row r="842" spans="118:118">
      <c r="DN842" s="42"/>
    </row>
    <row r="843" spans="118:118">
      <c r="DN843" s="42"/>
    </row>
    <row r="844" spans="118:118">
      <c r="DN844" s="42"/>
    </row>
    <row r="845" spans="118:118">
      <c r="DN845" s="42"/>
    </row>
    <row r="846" spans="118:118">
      <c r="DN846" s="42"/>
    </row>
    <row r="847" spans="118:118">
      <c r="DN847" s="42"/>
    </row>
    <row r="848" spans="118:118">
      <c r="DN848" s="42"/>
    </row>
    <row r="849" spans="118:118">
      <c r="DN849" s="42"/>
    </row>
    <row r="850" spans="118:118">
      <c r="DN850" s="42"/>
    </row>
    <row r="851" spans="118:118">
      <c r="DN851" s="42"/>
    </row>
    <row r="852" spans="118:118">
      <c r="DN852" s="42"/>
    </row>
    <row r="853" spans="118:118">
      <c r="DN853" s="42"/>
    </row>
    <row r="854" spans="118:118">
      <c r="DN854" s="42"/>
    </row>
    <row r="855" spans="118:118">
      <c r="DN855" s="42"/>
    </row>
    <row r="856" spans="118:118">
      <c r="DN856" s="42"/>
    </row>
    <row r="857" spans="118:118">
      <c r="DN857" s="42"/>
    </row>
    <row r="858" spans="118:118">
      <c r="DN858" s="42"/>
    </row>
    <row r="859" spans="118:118">
      <c r="DN859" s="42"/>
    </row>
    <row r="860" spans="118:118">
      <c r="DN860" s="42"/>
    </row>
    <row r="861" spans="118:118">
      <c r="DN861" s="42"/>
    </row>
    <row r="862" spans="118:118">
      <c r="DN862" s="42"/>
    </row>
    <row r="863" spans="118:118">
      <c r="DN863" s="42"/>
    </row>
    <row r="864" spans="118:118">
      <c r="DN864" s="42"/>
    </row>
    <row r="865" spans="118:118">
      <c r="DN865" s="42"/>
    </row>
    <row r="866" spans="118:118">
      <c r="DN866" s="42"/>
    </row>
    <row r="867" spans="118:118">
      <c r="DN867" s="42"/>
    </row>
    <row r="868" spans="118:118">
      <c r="DN868" s="42"/>
    </row>
    <row r="869" spans="118:118">
      <c r="DN869" s="42"/>
    </row>
    <row r="870" spans="118:118">
      <c r="DN870" s="42"/>
    </row>
    <row r="871" spans="118:118">
      <c r="DN871" s="42"/>
    </row>
    <row r="872" spans="118:118">
      <c r="DN872" s="42"/>
    </row>
    <row r="873" spans="118:118">
      <c r="DN873" s="42"/>
    </row>
    <row r="874" spans="118:118">
      <c r="DN874" s="42"/>
    </row>
    <row r="875" spans="118:118">
      <c r="DN875" s="42"/>
    </row>
    <row r="876" spans="118:118">
      <c r="DN876" s="42"/>
    </row>
    <row r="877" spans="118:118">
      <c r="DN877" s="42"/>
    </row>
    <row r="878" spans="118:118">
      <c r="DN878" s="42"/>
    </row>
    <row r="879" spans="118:118">
      <c r="DN879" s="42"/>
    </row>
    <row r="880" spans="118:118">
      <c r="DN880" s="42"/>
    </row>
    <row r="881" spans="118:118">
      <c r="DN881" s="42"/>
    </row>
    <row r="882" spans="118:118">
      <c r="DN882" s="42"/>
    </row>
    <row r="883" spans="118:118">
      <c r="DN883" s="42"/>
    </row>
    <row r="884" spans="118:118">
      <c r="DN884" s="42"/>
    </row>
    <row r="885" spans="118:118">
      <c r="DN885" s="42"/>
    </row>
    <row r="886" spans="118:118">
      <c r="DN886" s="42"/>
    </row>
    <row r="887" spans="118:118">
      <c r="DN887" s="42"/>
    </row>
    <row r="888" spans="118:118">
      <c r="DN888" s="42"/>
    </row>
    <row r="889" spans="118:118">
      <c r="DN889" s="42"/>
    </row>
    <row r="890" spans="118:118">
      <c r="DN890" s="42"/>
    </row>
    <row r="891" spans="118:118">
      <c r="DN891" s="42"/>
    </row>
    <row r="892" spans="118:118">
      <c r="DN892" s="42"/>
    </row>
    <row r="893" spans="118:118">
      <c r="DN893" s="42"/>
    </row>
    <row r="894" spans="118:118">
      <c r="DN894" s="42"/>
    </row>
    <row r="895" spans="118:118">
      <c r="DN895" s="42"/>
    </row>
    <row r="896" spans="118:118">
      <c r="DN896" s="42"/>
    </row>
    <row r="897" spans="118:118">
      <c r="DN897" s="42"/>
    </row>
    <row r="898" spans="118:118">
      <c r="DN898" s="42"/>
    </row>
    <row r="899" spans="118:118">
      <c r="DN899" s="42"/>
    </row>
    <row r="900" spans="118:118">
      <c r="DN900" s="42"/>
    </row>
    <row r="901" spans="118:118">
      <c r="DN901" s="42"/>
    </row>
    <row r="902" spans="118:118">
      <c r="DN902" s="42"/>
    </row>
    <row r="903" spans="118:118">
      <c r="DN903" s="42"/>
    </row>
    <row r="904" spans="118:118">
      <c r="DN904" s="42"/>
    </row>
    <row r="905" spans="118:118">
      <c r="DN905" s="42"/>
    </row>
    <row r="906" spans="118:118">
      <c r="DN906" s="42"/>
    </row>
    <row r="907" spans="118:118">
      <c r="DN907" s="42"/>
    </row>
    <row r="908" spans="118:118">
      <c r="DN908" s="42"/>
    </row>
    <row r="909" spans="118:118">
      <c r="DN909" s="42"/>
    </row>
    <row r="910" spans="118:118">
      <c r="DN910" s="42"/>
    </row>
    <row r="911" spans="118:118">
      <c r="DN911" s="42"/>
    </row>
    <row r="912" spans="118:118">
      <c r="DN912" s="42"/>
    </row>
    <row r="913" spans="118:118">
      <c r="DN913" s="42"/>
    </row>
    <row r="914" spans="118:118">
      <c r="DN914" s="42"/>
    </row>
    <row r="915" spans="118:118">
      <c r="DN915" s="42"/>
    </row>
    <row r="916" spans="118:118">
      <c r="DN916" s="42"/>
    </row>
    <row r="917" spans="118:118">
      <c r="DN917" s="42"/>
    </row>
    <row r="918" spans="118:118">
      <c r="DN918" s="42"/>
    </row>
    <row r="919" spans="118:118">
      <c r="DN919" s="42"/>
    </row>
    <row r="920" spans="118:118">
      <c r="DN920" s="42"/>
    </row>
    <row r="921" spans="118:118">
      <c r="DN921" s="42"/>
    </row>
    <row r="922" spans="118:118">
      <c r="DN922" s="42"/>
    </row>
    <row r="923" spans="118:118">
      <c r="DN923" s="42"/>
    </row>
    <row r="924" spans="118:118">
      <c r="DN924" s="42"/>
    </row>
    <row r="925" spans="118:118">
      <c r="DN925" s="42"/>
    </row>
    <row r="926" spans="118:118">
      <c r="DN926" s="42"/>
    </row>
    <row r="927" spans="118:118">
      <c r="DN927" s="42"/>
    </row>
    <row r="928" spans="118:118">
      <c r="DN928" s="42"/>
    </row>
    <row r="929" spans="118:118">
      <c r="DN929" s="42"/>
    </row>
    <row r="930" spans="118:118">
      <c r="DN930" s="42"/>
    </row>
    <row r="931" spans="118:118">
      <c r="DN931" s="42"/>
    </row>
    <row r="932" spans="118:118">
      <c r="DN932" s="42"/>
    </row>
    <row r="933" spans="118:118">
      <c r="DN933" s="42"/>
    </row>
    <row r="934" spans="118:118">
      <c r="DN934" s="42"/>
    </row>
    <row r="935" spans="118:118">
      <c r="DN935" s="42"/>
    </row>
    <row r="936" spans="118:118">
      <c r="DN936" s="42"/>
    </row>
    <row r="937" spans="118:118">
      <c r="DN937" s="42"/>
    </row>
    <row r="938" spans="118:118">
      <c r="DN938" s="42"/>
    </row>
    <row r="939" spans="118:118">
      <c r="DN939" s="42"/>
    </row>
    <row r="940" spans="118:118">
      <c r="DN940" s="42"/>
    </row>
    <row r="941" spans="118:118">
      <c r="DN941" s="42"/>
    </row>
    <row r="942" spans="118:118">
      <c r="DN942" s="42"/>
    </row>
    <row r="943" spans="118:118">
      <c r="DN943" s="42"/>
    </row>
    <row r="944" spans="118:118">
      <c r="DN944" s="42"/>
    </row>
    <row r="945" spans="118:118">
      <c r="DN945" s="42"/>
    </row>
    <row r="946" spans="118:118">
      <c r="DN946" s="42"/>
    </row>
    <row r="947" spans="118:118">
      <c r="DN947" s="42"/>
    </row>
    <row r="948" spans="118:118">
      <c r="DN948" s="42"/>
    </row>
    <row r="949" spans="118:118">
      <c r="DN949" s="42"/>
    </row>
    <row r="950" spans="118:118">
      <c r="DN950" s="42"/>
    </row>
    <row r="951" spans="118:118">
      <c r="DN951" s="42"/>
    </row>
    <row r="952" spans="118:118">
      <c r="DN952" s="42"/>
    </row>
    <row r="953" spans="118:118">
      <c r="DN953" s="42"/>
    </row>
    <row r="954" spans="118:118">
      <c r="DN954" s="42"/>
    </row>
    <row r="955" spans="118:118">
      <c r="DN955" s="42"/>
    </row>
    <row r="956" spans="118:118">
      <c r="DN956" s="42"/>
    </row>
    <row r="957" spans="118:118">
      <c r="DN957" s="42"/>
    </row>
    <row r="958" spans="118:118">
      <c r="DN958" s="42"/>
    </row>
    <row r="959" spans="118:118">
      <c r="DN959" s="42"/>
    </row>
    <row r="960" spans="118:118">
      <c r="DN960" s="42"/>
    </row>
    <row r="961" spans="118:118">
      <c r="DN961" s="42"/>
    </row>
    <row r="962" spans="118:118">
      <c r="DN962" s="42"/>
    </row>
    <row r="963" spans="118:118">
      <c r="DN963" s="42"/>
    </row>
    <row r="964" spans="118:118">
      <c r="DN964" s="42"/>
    </row>
    <row r="965" spans="118:118">
      <c r="DN965" s="42"/>
    </row>
    <row r="966" spans="118:118">
      <c r="DN966" s="42"/>
    </row>
    <row r="967" spans="118:118">
      <c r="DN967" s="42"/>
    </row>
    <row r="968" spans="118:118">
      <c r="DN968" s="42"/>
    </row>
    <row r="969" spans="118:118">
      <c r="DN969" s="42"/>
    </row>
    <row r="970" spans="118:118">
      <c r="DN970" s="42"/>
    </row>
    <row r="971" spans="118:118">
      <c r="DN971" s="42"/>
    </row>
    <row r="972" spans="118:118">
      <c r="DN972" s="42"/>
    </row>
    <row r="973" spans="118:118">
      <c r="DN973" s="42"/>
    </row>
    <row r="974" spans="118:118">
      <c r="DN974" s="42"/>
    </row>
    <row r="975" spans="118:118">
      <c r="DN975" s="42"/>
    </row>
    <row r="976" spans="118:118">
      <c r="DN976" s="42"/>
    </row>
    <row r="977" spans="118:118">
      <c r="DN977" s="42"/>
    </row>
    <row r="978" spans="118:118">
      <c r="DN978" s="42"/>
    </row>
    <row r="979" spans="118:118">
      <c r="DN979" s="42"/>
    </row>
    <row r="980" spans="118:118">
      <c r="DN980" s="42"/>
    </row>
    <row r="981" spans="118:118">
      <c r="DN981" s="42"/>
    </row>
    <row r="982" spans="118:118">
      <c r="DN982" s="42"/>
    </row>
    <row r="983" spans="118:118">
      <c r="DN983" s="42"/>
    </row>
    <row r="984" spans="118:118">
      <c r="DN984" s="42"/>
    </row>
    <row r="985" spans="118:118">
      <c r="DN985" s="42"/>
    </row>
    <row r="986" spans="118:118">
      <c r="DN986" s="42"/>
    </row>
    <row r="987" spans="118:118">
      <c r="DN987" s="42"/>
    </row>
    <row r="988" spans="118:118">
      <c r="DN988" s="42"/>
    </row>
    <row r="989" spans="118:118">
      <c r="DN989" s="42"/>
    </row>
    <row r="990" spans="118:118">
      <c r="DN990" s="42"/>
    </row>
    <row r="991" spans="118:118">
      <c r="DN991" s="42"/>
    </row>
    <row r="992" spans="118:118">
      <c r="DN992" s="42"/>
    </row>
    <row r="993" spans="118:118">
      <c r="DN993" s="42"/>
    </row>
    <row r="994" spans="118:118">
      <c r="DN994" s="42"/>
    </row>
    <row r="995" spans="118:118">
      <c r="DN995" s="42"/>
    </row>
    <row r="996" spans="118:118">
      <c r="DN996" s="42"/>
    </row>
    <row r="997" spans="118:118">
      <c r="DN997" s="42"/>
    </row>
    <row r="998" spans="118:118">
      <c r="DN998" s="42"/>
    </row>
    <row r="999" spans="118:118">
      <c r="DN999" s="42"/>
    </row>
    <row r="1000" spans="118:118">
      <c r="DN1000" s="42"/>
    </row>
    <row r="1001" spans="118:118">
      <c r="DN1001" s="42"/>
    </row>
    <row r="1002" spans="118:118">
      <c r="DN1002" s="42"/>
    </row>
    <row r="1003" spans="118:118">
      <c r="DN1003" s="42"/>
    </row>
    <row r="1004" spans="118:118">
      <c r="DN1004" s="42"/>
    </row>
    <row r="1005" spans="118:118">
      <c r="DN1005" s="42"/>
    </row>
    <row r="1006" spans="118:118">
      <c r="DN1006" s="42"/>
    </row>
    <row r="1007" spans="118:118">
      <c r="DN1007" s="42"/>
    </row>
    <row r="1008" spans="118:118">
      <c r="DN1008" s="42"/>
    </row>
    <row r="1009" spans="118:118">
      <c r="DN1009" s="42"/>
    </row>
    <row r="1010" spans="118:118">
      <c r="DN1010" s="42"/>
    </row>
    <row r="1011" spans="118:118">
      <c r="DN1011" s="42"/>
    </row>
    <row r="1012" spans="118:118">
      <c r="DN1012" s="42"/>
    </row>
    <row r="1013" spans="118:118">
      <c r="DN1013" s="42"/>
    </row>
    <row r="1014" spans="118:118">
      <c r="DN1014" s="42"/>
    </row>
    <row r="1015" spans="118:118">
      <c r="DN1015" s="42"/>
    </row>
    <row r="1016" spans="118:118">
      <c r="DN1016" s="42"/>
    </row>
    <row r="1017" spans="118:118">
      <c r="DN1017" s="42"/>
    </row>
    <row r="1018" spans="118:118">
      <c r="DN1018" s="42"/>
    </row>
    <row r="1019" spans="118:118">
      <c r="DN1019" s="42"/>
    </row>
    <row r="1020" spans="118:118">
      <c r="DN1020" s="42"/>
    </row>
    <row r="1021" spans="118:118">
      <c r="DN1021" s="42"/>
    </row>
    <row r="1022" spans="118:118">
      <c r="DN1022" s="42"/>
    </row>
    <row r="1023" spans="118:118">
      <c r="DN1023" s="42"/>
    </row>
    <row r="1024" spans="118:118">
      <c r="DN1024" s="42"/>
    </row>
    <row r="1025" spans="118:118">
      <c r="DN1025" s="42"/>
    </row>
    <row r="1026" spans="118:118">
      <c r="DN1026" s="42"/>
    </row>
    <row r="1027" spans="118:118">
      <c r="DN1027" s="42"/>
    </row>
    <row r="1028" spans="118:118">
      <c r="DN1028" s="42"/>
    </row>
    <row r="1029" spans="118:118">
      <c r="DN1029" s="42"/>
    </row>
    <row r="1030" spans="118:118">
      <c r="DN1030" s="42"/>
    </row>
    <row r="1031" spans="118:118">
      <c r="DN1031" s="42"/>
    </row>
    <row r="1032" spans="118:118">
      <c r="DN1032" s="42"/>
    </row>
    <row r="1033" spans="118:118">
      <c r="DN1033" s="42"/>
    </row>
    <row r="1034" spans="118:118">
      <c r="DN1034" s="42"/>
    </row>
    <row r="1035" spans="118:118">
      <c r="DN1035" s="42"/>
    </row>
    <row r="1036" spans="118:118">
      <c r="DN1036" s="42"/>
    </row>
    <row r="1037" spans="118:118">
      <c r="DN1037" s="42"/>
    </row>
    <row r="1038" spans="118:118">
      <c r="DN1038" s="42"/>
    </row>
    <row r="1039" spans="118:118">
      <c r="DN1039" s="42"/>
    </row>
    <row r="1040" spans="118:118">
      <c r="DN1040" s="42"/>
    </row>
    <row r="1041" spans="118:118">
      <c r="DN1041" s="42"/>
    </row>
    <row r="1042" spans="118:118">
      <c r="DN1042" s="42"/>
    </row>
    <row r="1043" spans="118:118">
      <c r="DN1043" s="42"/>
    </row>
    <row r="1044" spans="118:118">
      <c r="DN1044" s="42"/>
    </row>
    <row r="1045" spans="118:118">
      <c r="DN1045" s="42"/>
    </row>
    <row r="1046" spans="118:118">
      <c r="DN1046" s="42"/>
    </row>
    <row r="1047" spans="118:118">
      <c r="DN1047" s="42"/>
    </row>
    <row r="1048" spans="118:118">
      <c r="DN1048" s="42"/>
    </row>
    <row r="1049" spans="118:118">
      <c r="DN1049" s="42"/>
    </row>
    <row r="1050" spans="118:118">
      <c r="DN1050" s="42"/>
    </row>
    <row r="1051" spans="118:118">
      <c r="DN1051" s="42"/>
    </row>
    <row r="1052" spans="118:118">
      <c r="DN1052" s="42"/>
    </row>
    <row r="1053" spans="118:118">
      <c r="DN1053" s="42"/>
    </row>
    <row r="1054" spans="118:118">
      <c r="DN1054" s="42"/>
    </row>
    <row r="1055" spans="118:118">
      <c r="DN1055" s="42"/>
    </row>
    <row r="1056" spans="118:118">
      <c r="DN1056" s="42"/>
    </row>
    <row r="1057" spans="118:118">
      <c r="DN1057" s="42"/>
    </row>
    <row r="1058" spans="118:118">
      <c r="DN1058" s="42"/>
    </row>
    <row r="1059" spans="118:118">
      <c r="DN1059" s="42"/>
    </row>
    <row r="1060" spans="118:118">
      <c r="DN1060" s="42"/>
    </row>
    <row r="1061" spans="118:118">
      <c r="DN1061" s="42"/>
    </row>
    <row r="1062" spans="118:118">
      <c r="DN1062" s="42"/>
    </row>
    <row r="1063" spans="118:118">
      <c r="DN1063" s="42"/>
    </row>
    <row r="1064" spans="118:118">
      <c r="DN1064" s="42"/>
    </row>
    <row r="1065" spans="118:118">
      <c r="DN1065" s="42"/>
    </row>
    <row r="1066" spans="118:118">
      <c r="DN1066" s="42"/>
    </row>
    <row r="1067" spans="118:118">
      <c r="DN1067" s="42"/>
    </row>
    <row r="1068" spans="118:118">
      <c r="DN1068" s="42"/>
    </row>
    <row r="1069" spans="118:118">
      <c r="DN1069" s="42"/>
    </row>
    <row r="1070" spans="118:118">
      <c r="DN1070" s="42"/>
    </row>
    <row r="1071" spans="118:118">
      <c r="DN1071" s="42"/>
    </row>
    <row r="1072" spans="118:118">
      <c r="DN1072" s="42"/>
    </row>
    <row r="1073" spans="118:118">
      <c r="DN1073" s="42"/>
    </row>
    <row r="1074" spans="118:118">
      <c r="DN1074" s="42"/>
    </row>
    <row r="1075" spans="118:118">
      <c r="DN1075" s="42"/>
    </row>
    <row r="1076" spans="118:118">
      <c r="DN1076" s="42"/>
    </row>
    <row r="1077" spans="118:118">
      <c r="DN1077" s="42"/>
    </row>
    <row r="1078" spans="118:118">
      <c r="DN1078" s="42"/>
    </row>
    <row r="1079" spans="118:118">
      <c r="DN1079" s="42"/>
    </row>
    <row r="1080" spans="118:118">
      <c r="DN1080" s="42"/>
    </row>
    <row r="1081" spans="118:118">
      <c r="DN1081" s="42"/>
    </row>
    <row r="1082" spans="118:118">
      <c r="DN1082" s="42"/>
    </row>
    <row r="1083" spans="118:118">
      <c r="DN1083" s="42"/>
    </row>
    <row r="1084" spans="118:118">
      <c r="DN1084" s="42"/>
    </row>
    <row r="1085" spans="118:118">
      <c r="DN1085" s="42"/>
    </row>
    <row r="1086" spans="118:118">
      <c r="DN1086" s="42"/>
    </row>
    <row r="1087" spans="118:118">
      <c r="DN1087" s="42"/>
    </row>
    <row r="1088" spans="118:118">
      <c r="DN1088" s="42"/>
    </row>
    <row r="1089" spans="118:118">
      <c r="DN1089" s="42"/>
    </row>
    <row r="1090" spans="118:118">
      <c r="DN1090" s="42"/>
    </row>
    <row r="1091" spans="118:118">
      <c r="DN1091" s="42"/>
    </row>
    <row r="1092" spans="118:118">
      <c r="DN1092" s="42"/>
    </row>
    <row r="1093" spans="118:118">
      <c r="DN1093" s="42"/>
    </row>
    <row r="1094" spans="118:118">
      <c r="DN1094" s="42"/>
    </row>
    <row r="1095" spans="118:118">
      <c r="DN1095" s="42"/>
    </row>
    <row r="1096" spans="118:118">
      <c r="DN1096" s="42"/>
    </row>
    <row r="1097" spans="118:118">
      <c r="DN1097" s="42"/>
    </row>
    <row r="1098" spans="118:118">
      <c r="DN1098" s="42"/>
    </row>
    <row r="1099" spans="118:118">
      <c r="DN1099" s="42"/>
    </row>
    <row r="1100" spans="118:118">
      <c r="DN1100" s="42"/>
    </row>
    <row r="1101" spans="118:118">
      <c r="DN1101" s="42"/>
    </row>
    <row r="1102" spans="118:118">
      <c r="DN1102" s="42"/>
    </row>
    <row r="1103" spans="118:118">
      <c r="DN1103" s="42"/>
    </row>
    <row r="1104" spans="118:118">
      <c r="DN1104" s="42"/>
    </row>
    <row r="1105" spans="118:118">
      <c r="DN1105" s="42"/>
    </row>
    <row r="1106" spans="118:118">
      <c r="DN1106" s="42"/>
    </row>
    <row r="1107" spans="118:118">
      <c r="DN1107" s="42"/>
    </row>
    <row r="1108" spans="118:118">
      <c r="DN1108" s="42"/>
    </row>
    <row r="1109" spans="118:118">
      <c r="DN1109" s="42"/>
    </row>
    <row r="1110" spans="118:118">
      <c r="DN1110" s="42"/>
    </row>
    <row r="1111" spans="118:118">
      <c r="DN1111" s="42"/>
    </row>
    <row r="1112" spans="118:118">
      <c r="DN1112" s="42"/>
    </row>
    <row r="1113" spans="118:118">
      <c r="DN1113" s="42"/>
    </row>
    <row r="1114" spans="118:118">
      <c r="DN1114" s="42"/>
    </row>
    <row r="1115" spans="118:118">
      <c r="DN1115" s="42"/>
    </row>
    <row r="1116" spans="118:118">
      <c r="DN1116" s="42"/>
    </row>
    <row r="1117" spans="118:118">
      <c r="DN1117" s="42"/>
    </row>
    <row r="1118" spans="118:118">
      <c r="DN1118" s="42"/>
    </row>
    <row r="1119" spans="118:118">
      <c r="DN1119" s="42"/>
    </row>
    <row r="1120" spans="118:118">
      <c r="DN1120" s="42"/>
    </row>
    <row r="1121" spans="118:118">
      <c r="DN1121" s="42"/>
    </row>
    <row r="1122" spans="118:118">
      <c r="DN1122" s="42"/>
    </row>
    <row r="1123" spans="118:118">
      <c r="DN1123" s="42"/>
    </row>
    <row r="1124" spans="118:118">
      <c r="DN1124" s="42"/>
    </row>
    <row r="1125" spans="118:118">
      <c r="DN1125" s="42"/>
    </row>
    <row r="1126" spans="118:118">
      <c r="DN1126" s="42"/>
    </row>
    <row r="1127" spans="118:118">
      <c r="DN1127" s="42"/>
    </row>
    <row r="1128" spans="118:118">
      <c r="DN1128" s="42"/>
    </row>
    <row r="1129" spans="118:118">
      <c r="DN1129" s="42"/>
    </row>
    <row r="1130" spans="118:118">
      <c r="DN1130" s="42"/>
    </row>
    <row r="1131" spans="118:118">
      <c r="DN1131" s="42"/>
    </row>
    <row r="1132" spans="118:118">
      <c r="DN1132" s="42"/>
    </row>
    <row r="1133" spans="118:118">
      <c r="DN1133" s="42"/>
    </row>
    <row r="1134" spans="118:118">
      <c r="DN1134" s="42"/>
    </row>
    <row r="1135" spans="118:118">
      <c r="DN1135" s="42"/>
    </row>
    <row r="1136" spans="118:118">
      <c r="DN1136" s="42"/>
    </row>
    <row r="1137" spans="118:118">
      <c r="DN1137" s="42"/>
    </row>
    <row r="1138" spans="118:118">
      <c r="DN1138" s="42"/>
    </row>
    <row r="1139" spans="118:118">
      <c r="DN1139" s="42"/>
    </row>
    <row r="1140" spans="118:118">
      <c r="DN1140" s="42"/>
    </row>
    <row r="1141" spans="118:118">
      <c r="DN1141" s="42"/>
    </row>
    <row r="1142" spans="118:118">
      <c r="DN1142" s="42"/>
    </row>
    <row r="1143" spans="118:118">
      <c r="DN1143" s="42"/>
    </row>
    <row r="1144" spans="118:118">
      <c r="DN1144" s="42"/>
    </row>
    <row r="1145" spans="118:118">
      <c r="DN1145" s="42"/>
    </row>
    <row r="1146" spans="118:118">
      <c r="DN1146" s="42"/>
    </row>
    <row r="1147" spans="118:118">
      <c r="DN1147" s="42"/>
    </row>
    <row r="1148" spans="118:118">
      <c r="DN1148" s="42"/>
    </row>
    <row r="1149" spans="118:118">
      <c r="DN1149" s="42"/>
    </row>
    <row r="1150" spans="118:118">
      <c r="DN1150" s="42"/>
    </row>
    <row r="1151" spans="118:118">
      <c r="DN1151" s="42"/>
    </row>
    <row r="1152" spans="118:118">
      <c r="DN1152" s="42"/>
    </row>
    <row r="1153" spans="118:118">
      <c r="DN1153" s="42"/>
    </row>
    <row r="1154" spans="118:118">
      <c r="DN1154" s="42"/>
    </row>
    <row r="1155" spans="118:118">
      <c r="DN1155" s="42"/>
    </row>
    <row r="1156" spans="118:118">
      <c r="DN1156" s="42"/>
    </row>
    <row r="1157" spans="118:118">
      <c r="DN1157" s="42"/>
    </row>
    <row r="1158" spans="118:118">
      <c r="DN1158" s="42"/>
    </row>
    <row r="1159" spans="118:118">
      <c r="DN1159" s="42"/>
    </row>
    <row r="1160" spans="118:118">
      <c r="DN1160" s="42"/>
    </row>
    <row r="1161" spans="118:118">
      <c r="DN1161" s="42"/>
    </row>
    <row r="1162" spans="118:118">
      <c r="DN1162" s="42"/>
    </row>
    <row r="1163" spans="118:118">
      <c r="DN1163" s="42"/>
    </row>
    <row r="1164" spans="118:118">
      <c r="DN1164" s="42"/>
    </row>
    <row r="1165" spans="118:118">
      <c r="DN1165" s="42"/>
    </row>
    <row r="1166" spans="118:118">
      <c r="DN1166" s="42"/>
    </row>
    <row r="1167" spans="118:118">
      <c r="DN1167" s="42"/>
    </row>
    <row r="1168" spans="118:118">
      <c r="DN1168" s="42"/>
    </row>
    <row r="1169" spans="118:118">
      <c r="DN1169" s="42"/>
    </row>
    <row r="1170" spans="118:118">
      <c r="DN1170" s="42"/>
    </row>
    <row r="1171" spans="118:118">
      <c r="DN1171" s="42"/>
    </row>
    <row r="1172" spans="118:118">
      <c r="DN1172" s="42"/>
    </row>
    <row r="1173" spans="118:118">
      <c r="DN1173" s="42"/>
    </row>
    <row r="1174" spans="118:118">
      <c r="DN1174" s="42"/>
    </row>
    <row r="1175" spans="118:118">
      <c r="DN1175" s="42"/>
    </row>
    <row r="1176" spans="118:118">
      <c r="DN1176" s="42"/>
    </row>
    <row r="1177" spans="118:118">
      <c r="DN1177" s="42"/>
    </row>
    <row r="1178" spans="118:118">
      <c r="DN1178" s="42"/>
    </row>
    <row r="1179" spans="118:118">
      <c r="DN1179" s="42"/>
    </row>
    <row r="1180" spans="118:118">
      <c r="DN1180" s="42"/>
    </row>
    <row r="1181" spans="118:118">
      <c r="DN1181" s="42"/>
    </row>
    <row r="1182" spans="118:118">
      <c r="DN1182" s="42"/>
    </row>
    <row r="1183" spans="118:118">
      <c r="DN1183" s="42"/>
    </row>
    <row r="1184" spans="118:118">
      <c r="DN1184" s="42"/>
    </row>
    <row r="1185" spans="118:118">
      <c r="DN1185" s="42"/>
    </row>
    <row r="1186" spans="118:118">
      <c r="DN1186" s="42"/>
    </row>
    <row r="1187" spans="118:118">
      <c r="DN1187" s="42"/>
    </row>
    <row r="1188" spans="118:118">
      <c r="DN1188" s="42"/>
    </row>
    <row r="1189" spans="118:118">
      <c r="DN1189" s="42"/>
    </row>
    <row r="1190" spans="118:118">
      <c r="DN1190" s="42"/>
    </row>
    <row r="1191" spans="118:118">
      <c r="DN1191" s="42"/>
    </row>
    <row r="1192" spans="118:118">
      <c r="DN1192" s="42"/>
    </row>
    <row r="1193" spans="118:118">
      <c r="DN1193" s="42"/>
    </row>
    <row r="1194" spans="118:118">
      <c r="DN1194" s="42"/>
    </row>
    <row r="1195" spans="118:118">
      <c r="DN1195" s="42"/>
    </row>
    <row r="1196" spans="118:118">
      <c r="DN1196" s="42"/>
    </row>
    <row r="1197" spans="118:118">
      <c r="DN1197" s="42"/>
    </row>
    <row r="1198" spans="118:118">
      <c r="DN1198" s="42"/>
    </row>
    <row r="1199" spans="118:118">
      <c r="DN1199" s="42"/>
    </row>
    <row r="1200" spans="118:118">
      <c r="DN1200" s="42"/>
    </row>
    <row r="1201" spans="118:118">
      <c r="DN1201" s="42"/>
    </row>
    <row r="1202" spans="118:118">
      <c r="DN1202" s="42"/>
    </row>
    <row r="1203" spans="118:118">
      <c r="DN1203" s="42"/>
    </row>
    <row r="1204" spans="118:118">
      <c r="DN1204" s="42"/>
    </row>
    <row r="1205" spans="118:118">
      <c r="DN1205" s="42"/>
    </row>
    <row r="1206" spans="118:118">
      <c r="DN1206" s="42"/>
    </row>
    <row r="1207" spans="118:118">
      <c r="DN1207" s="42"/>
    </row>
    <row r="1208" spans="118:118">
      <c r="DN1208" s="42"/>
    </row>
    <row r="1209" spans="118:118">
      <c r="DN1209" s="42"/>
    </row>
    <row r="1210" spans="118:118">
      <c r="DN1210" s="42"/>
    </row>
    <row r="1211" spans="118:118">
      <c r="DN1211" s="42"/>
    </row>
    <row r="1212" spans="118:118">
      <c r="DN1212" s="42"/>
    </row>
    <row r="1213" spans="118:118">
      <c r="DN1213" s="42"/>
    </row>
    <row r="1214" spans="118:118">
      <c r="DN1214" s="42"/>
    </row>
    <row r="1215" spans="118:118">
      <c r="DN1215" s="42"/>
    </row>
    <row r="1216" spans="118:118">
      <c r="DN1216" s="42"/>
    </row>
    <row r="1217" spans="118:118">
      <c r="DN1217" s="42"/>
    </row>
    <row r="1218" spans="118:118">
      <c r="DN1218" s="42"/>
    </row>
    <row r="1219" spans="118:118">
      <c r="DN1219" s="42"/>
    </row>
    <row r="1220" spans="118:118">
      <c r="DN1220" s="42"/>
    </row>
    <row r="1221" spans="118:118">
      <c r="DN1221" s="42"/>
    </row>
    <row r="1222" spans="118:118">
      <c r="DN1222" s="42"/>
    </row>
    <row r="1223" spans="118:118">
      <c r="DN1223" s="42"/>
    </row>
    <row r="1224" spans="118:118">
      <c r="DN1224" s="42"/>
    </row>
    <row r="1225" spans="118:118">
      <c r="DN1225" s="42"/>
    </row>
    <row r="1226" spans="118:118">
      <c r="DN1226" s="42"/>
    </row>
    <row r="1227" spans="118:118">
      <c r="DN1227" s="42"/>
    </row>
    <row r="1228" spans="118:118">
      <c r="DN1228" s="42"/>
    </row>
    <row r="1229" spans="118:118">
      <c r="DN1229" s="42"/>
    </row>
    <row r="1230" spans="118:118">
      <c r="DN1230" s="42"/>
    </row>
    <row r="1231" spans="118:118">
      <c r="DN1231" s="42"/>
    </row>
    <row r="1232" spans="118:118">
      <c r="DN1232" s="42"/>
    </row>
    <row r="1233" spans="118:118">
      <c r="DN1233" s="42"/>
    </row>
    <row r="1234" spans="118:118">
      <c r="DN1234" s="42"/>
    </row>
    <row r="1235" spans="118:118">
      <c r="DN1235" s="42"/>
    </row>
    <row r="1236" spans="118:118">
      <c r="DN1236" s="42"/>
    </row>
    <row r="1237" spans="118:118">
      <c r="DN1237" s="42"/>
    </row>
    <row r="1238" spans="118:118">
      <c r="DN1238" s="42"/>
    </row>
    <row r="1239" spans="118:118">
      <c r="DN1239" s="42"/>
    </row>
    <row r="1240" spans="118:118">
      <c r="DN1240" s="42"/>
    </row>
    <row r="1241" spans="118:118">
      <c r="DN1241" s="42"/>
    </row>
    <row r="1242" spans="118:118">
      <c r="DN1242" s="42"/>
    </row>
    <row r="1243" spans="118:118">
      <c r="DN1243" s="42"/>
    </row>
    <row r="1244" spans="118:118">
      <c r="DN1244" s="42"/>
    </row>
    <row r="1245" spans="118:118">
      <c r="DN1245" s="42"/>
    </row>
    <row r="1246" spans="118:118">
      <c r="DN1246" s="42"/>
    </row>
    <row r="1247" spans="118:118">
      <c r="DN1247" s="42"/>
    </row>
    <row r="1248" spans="118:118">
      <c r="DN1248" s="42"/>
    </row>
    <row r="1249" spans="118:118">
      <c r="DN1249" s="42"/>
    </row>
    <row r="1250" spans="118:118">
      <c r="DN1250" s="42"/>
    </row>
    <row r="1251" spans="118:118">
      <c r="DN1251" s="42"/>
    </row>
    <row r="1252" spans="118:118">
      <c r="DN1252" s="42"/>
    </row>
    <row r="1253" spans="118:118">
      <c r="DN1253" s="42"/>
    </row>
    <row r="1254" spans="118:118">
      <c r="DN1254" s="42"/>
    </row>
    <row r="1255" spans="118:118">
      <c r="DN1255" s="42"/>
    </row>
    <row r="1256" spans="118:118">
      <c r="DN1256" s="42"/>
    </row>
    <row r="1257" spans="118:118">
      <c r="DN1257" s="42"/>
    </row>
    <row r="1258" spans="118:118">
      <c r="DN1258" s="42"/>
    </row>
    <row r="1259" spans="118:118">
      <c r="DN1259" s="42"/>
    </row>
    <row r="1260" spans="118:118">
      <c r="DN1260" s="42"/>
    </row>
    <row r="1261" spans="118:118">
      <c r="DN1261" s="42"/>
    </row>
    <row r="1262" spans="118:118">
      <c r="DN1262" s="42"/>
    </row>
    <row r="1263" spans="118:118">
      <c r="DN1263" s="42"/>
    </row>
    <row r="1264" spans="118:118">
      <c r="DN1264" s="42"/>
    </row>
    <row r="1265" spans="118:118">
      <c r="DN1265" s="42"/>
    </row>
    <row r="1266" spans="118:118">
      <c r="DN1266" s="42"/>
    </row>
    <row r="1267" spans="118:118">
      <c r="DN1267" s="42"/>
    </row>
    <row r="1268" spans="118:118">
      <c r="DN1268" s="42"/>
    </row>
    <row r="1269" spans="118:118">
      <c r="DN1269" s="42"/>
    </row>
    <row r="1270" spans="118:118">
      <c r="DN1270" s="42"/>
    </row>
    <row r="1271" spans="118:118">
      <c r="DN1271" s="42"/>
    </row>
    <row r="1272" spans="118:118">
      <c r="DN1272" s="42"/>
    </row>
    <row r="1273" spans="118:118">
      <c r="DN1273" s="42"/>
    </row>
    <row r="1274" spans="118:118">
      <c r="DN1274" s="42"/>
    </row>
    <row r="1275" spans="118:118">
      <c r="DN1275" s="42"/>
    </row>
    <row r="1276" spans="118:118">
      <c r="DN1276" s="42"/>
    </row>
    <row r="1277" spans="118:118">
      <c r="DN1277" s="42"/>
    </row>
    <row r="1278" spans="118:118">
      <c r="DN1278" s="42"/>
    </row>
    <row r="1279" spans="118:118">
      <c r="DN1279" s="42"/>
    </row>
    <row r="1280" spans="118:118">
      <c r="DN1280" s="42"/>
    </row>
    <row r="1281" spans="118:118">
      <c r="DN1281" s="42"/>
    </row>
    <row r="1282" spans="118:118">
      <c r="DN1282" s="42"/>
    </row>
    <row r="1283" spans="118:118">
      <c r="DN1283" s="42"/>
    </row>
    <row r="1284" spans="118:118">
      <c r="DN1284" s="42"/>
    </row>
    <row r="1285" spans="118:118">
      <c r="DN1285" s="42"/>
    </row>
    <row r="1286" spans="118:118">
      <c r="DN1286" s="42"/>
    </row>
    <row r="1287" spans="118:118">
      <c r="DN1287" s="42"/>
    </row>
    <row r="1288" spans="118:118">
      <c r="DN1288" s="42"/>
    </row>
    <row r="1289" spans="118:118">
      <c r="DN1289" s="42"/>
    </row>
    <row r="1290" spans="118:118">
      <c r="DN1290" s="42"/>
    </row>
    <row r="1291" spans="118:118">
      <c r="DN1291" s="42"/>
    </row>
    <row r="1292" spans="118:118">
      <c r="DN1292" s="42"/>
    </row>
    <row r="1293" spans="118:118">
      <c r="DN1293" s="42"/>
    </row>
    <row r="1294" spans="118:118">
      <c r="DN1294" s="42"/>
    </row>
    <row r="1295" spans="118:118">
      <c r="DN1295" s="42"/>
    </row>
    <row r="1296" spans="118:118">
      <c r="DN1296" s="42"/>
    </row>
    <row r="1297" spans="118:118">
      <c r="DN1297" s="42"/>
    </row>
    <row r="1298" spans="118:118">
      <c r="DN1298" s="42"/>
    </row>
    <row r="1299" spans="118:118">
      <c r="DN1299" s="42"/>
    </row>
    <row r="1300" spans="118:118">
      <c r="DN1300" s="42"/>
    </row>
    <row r="1301" spans="118:118">
      <c r="DN1301" s="42"/>
    </row>
    <row r="1302" spans="118:118">
      <c r="DN1302" s="42"/>
    </row>
    <row r="1303" spans="118:118">
      <c r="DN1303" s="42"/>
    </row>
    <row r="1304" spans="118:118">
      <c r="DN1304" s="42"/>
    </row>
    <row r="1305" spans="118:118">
      <c r="DN1305" s="42"/>
    </row>
    <row r="1306" spans="118:118">
      <c r="DN1306" s="42"/>
    </row>
    <row r="1307" spans="118:118">
      <c r="DN1307" s="42"/>
    </row>
    <row r="1308" spans="118:118">
      <c r="DN1308" s="42"/>
    </row>
    <row r="1309" spans="118:118">
      <c r="DN1309" s="42"/>
    </row>
    <row r="1310" spans="118:118">
      <c r="DN1310" s="42"/>
    </row>
    <row r="1311" spans="118:118">
      <c r="DN1311" s="42"/>
    </row>
    <row r="1312" spans="118:118">
      <c r="DN1312" s="42"/>
    </row>
    <row r="1313" spans="118:118">
      <c r="DN1313" s="42"/>
    </row>
    <row r="1314" spans="118:118">
      <c r="DN1314" s="42"/>
    </row>
    <row r="1315" spans="118:118">
      <c r="DN1315" s="42"/>
    </row>
    <row r="1316" spans="118:118">
      <c r="DN1316" s="42"/>
    </row>
    <row r="1317" spans="118:118">
      <c r="DN1317" s="42"/>
    </row>
    <row r="1318" spans="118:118">
      <c r="DN1318" s="42"/>
    </row>
    <row r="1319" spans="118:118">
      <c r="DN1319" s="42"/>
    </row>
    <row r="1320" spans="118:118">
      <c r="DN1320" s="42"/>
    </row>
    <row r="1321" spans="118:118">
      <c r="DN1321" s="42"/>
    </row>
    <row r="1322" spans="118:118">
      <c r="DN1322" s="42"/>
    </row>
    <row r="1323" spans="118:118">
      <c r="DN1323" s="42"/>
    </row>
    <row r="1324" spans="118:118">
      <c r="DN1324" s="42"/>
    </row>
    <row r="1325" spans="118:118">
      <c r="DN1325" s="42"/>
    </row>
    <row r="1326" spans="118:118">
      <c r="DN1326" s="42"/>
    </row>
    <row r="1327" spans="118:118">
      <c r="DN1327" s="42"/>
    </row>
    <row r="1328" spans="118:118">
      <c r="DN1328" s="42"/>
    </row>
    <row r="1329" spans="118:118">
      <c r="DN1329" s="42"/>
    </row>
    <row r="1330" spans="118:118">
      <c r="DN1330" s="42"/>
    </row>
    <row r="1331" spans="118:118">
      <c r="DN1331" s="42"/>
    </row>
    <row r="1332" spans="118:118">
      <c r="DN1332" s="42"/>
    </row>
    <row r="1333" spans="118:118">
      <c r="DN1333" s="42"/>
    </row>
    <row r="1334" spans="118:118">
      <c r="DN1334" s="42"/>
    </row>
    <row r="1335" spans="118:118">
      <c r="DN1335" s="42"/>
    </row>
    <row r="1336" spans="118:118">
      <c r="DN1336" s="42"/>
    </row>
    <row r="1337" spans="118:118">
      <c r="DN1337" s="42"/>
    </row>
    <row r="1338" spans="118:118">
      <c r="DN1338" s="42"/>
    </row>
    <row r="1339" spans="118:118">
      <c r="DN1339" s="42"/>
    </row>
    <row r="1340" spans="118:118">
      <c r="DN1340" s="42"/>
    </row>
    <row r="1341" spans="118:118">
      <c r="DN1341" s="42"/>
    </row>
    <row r="1342" spans="118:118">
      <c r="DN1342" s="42"/>
    </row>
    <row r="1343" spans="118:118">
      <c r="DN1343" s="42"/>
    </row>
    <row r="1344" spans="118:118">
      <c r="DN1344" s="42"/>
    </row>
    <row r="1345" spans="118:118">
      <c r="DN1345" s="42"/>
    </row>
    <row r="1346" spans="118:118">
      <c r="DN1346" s="42"/>
    </row>
    <row r="1347" spans="118:118">
      <c r="DN1347" s="42"/>
    </row>
    <row r="1348" spans="118:118">
      <c r="DN1348" s="42"/>
    </row>
    <row r="1349" spans="118:118">
      <c r="DN1349" s="42"/>
    </row>
    <row r="1350" spans="118:118">
      <c r="DN1350" s="42"/>
    </row>
    <row r="1351" spans="118:118">
      <c r="DN1351" s="42"/>
    </row>
    <row r="1352" spans="118:118">
      <c r="DN1352" s="42"/>
    </row>
    <row r="1353" spans="118:118">
      <c r="DN1353" s="42"/>
    </row>
    <row r="1354" spans="118:118">
      <c r="DN1354" s="42"/>
    </row>
    <row r="1355" spans="118:118">
      <c r="DN1355" s="42"/>
    </row>
    <row r="1356" spans="118:118">
      <c r="DN1356" s="42"/>
    </row>
    <row r="1357" spans="118:118">
      <c r="DN1357" s="42"/>
    </row>
    <row r="1358" spans="118:118">
      <c r="DN1358" s="42"/>
    </row>
    <row r="1359" spans="118:118">
      <c r="DN1359" s="42"/>
    </row>
    <row r="1360" spans="118:118">
      <c r="DN1360" s="42"/>
    </row>
    <row r="1361" spans="118:118">
      <c r="DN1361" s="42"/>
    </row>
    <row r="1362" spans="118:118">
      <c r="DN1362" s="42"/>
    </row>
    <row r="1363" spans="118:118">
      <c r="DN1363" s="42"/>
    </row>
    <row r="1364" spans="118:118">
      <c r="DN1364" s="42"/>
    </row>
    <row r="1365" spans="118:118">
      <c r="DN1365" s="42"/>
    </row>
    <row r="1366" spans="118:118">
      <c r="DN1366" s="42"/>
    </row>
    <row r="1367" spans="118:118">
      <c r="DN1367" s="42"/>
    </row>
    <row r="1368" spans="118:118">
      <c r="DN1368" s="42"/>
    </row>
    <row r="1369" spans="118:118">
      <c r="DN1369" s="42"/>
    </row>
    <row r="1370" spans="118:118">
      <c r="DN1370" s="42"/>
    </row>
    <row r="1371" spans="118:118">
      <c r="DN1371" s="42"/>
    </row>
    <row r="1372" spans="118:118">
      <c r="DN1372" s="42"/>
    </row>
    <row r="1373" spans="118:118">
      <c r="DN1373" s="42"/>
    </row>
    <row r="1374" spans="118:118">
      <c r="DN1374" s="42"/>
    </row>
    <row r="1375" spans="118:118">
      <c r="DN1375" s="42"/>
    </row>
    <row r="1376" spans="118:118">
      <c r="DN1376" s="42"/>
    </row>
    <row r="1377" spans="118:118">
      <c r="DN1377" s="42"/>
    </row>
    <row r="1378" spans="118:118">
      <c r="DN1378" s="42"/>
    </row>
    <row r="1379" spans="118:118">
      <c r="DN1379" s="42"/>
    </row>
    <row r="1380" spans="118:118">
      <c r="DN1380" s="42"/>
    </row>
    <row r="1381" spans="118:118">
      <c r="DN1381" s="42"/>
    </row>
    <row r="1382" spans="118:118">
      <c r="DN1382" s="42"/>
    </row>
    <row r="1383" spans="118:118">
      <c r="DN1383" s="42"/>
    </row>
    <row r="1384" spans="118:118">
      <c r="DN1384" s="42"/>
    </row>
    <row r="1385" spans="118:118">
      <c r="DN1385" s="42"/>
    </row>
    <row r="1386" spans="118:118">
      <c r="DN1386" s="42"/>
    </row>
    <row r="1387" spans="118:118">
      <c r="DN1387" s="42"/>
    </row>
    <row r="1388" spans="118:118">
      <c r="DN1388" s="42"/>
    </row>
    <row r="1389" spans="118:118">
      <c r="DN1389" s="42"/>
    </row>
    <row r="1390" spans="118:118">
      <c r="DN1390" s="42"/>
    </row>
    <row r="1391" spans="118:118">
      <c r="DN1391" s="42"/>
    </row>
    <row r="1392" spans="118:118">
      <c r="DN1392" s="42"/>
    </row>
    <row r="1393" spans="118:118">
      <c r="DN1393" s="42"/>
    </row>
    <row r="1394" spans="118:118">
      <c r="DN1394" s="42"/>
    </row>
    <row r="1395" spans="118:118">
      <c r="DN1395" s="42"/>
    </row>
    <row r="1396" spans="118:118">
      <c r="DN1396" s="42"/>
    </row>
    <row r="1397" spans="118:118">
      <c r="DN1397" s="42"/>
    </row>
    <row r="1398" spans="118:118">
      <c r="DN1398" s="42"/>
    </row>
    <row r="1399" spans="118:118">
      <c r="DN1399" s="42"/>
    </row>
    <row r="1400" spans="118:118">
      <c r="DN1400" s="42"/>
    </row>
    <row r="1401" spans="118:118">
      <c r="DN1401" s="42"/>
    </row>
    <row r="1402" spans="118:118">
      <c r="DN1402" s="42"/>
    </row>
    <row r="1403" spans="118:118">
      <c r="DN1403" s="42"/>
    </row>
    <row r="1404" spans="118:118">
      <c r="DN1404" s="42"/>
    </row>
    <row r="1405" spans="118:118">
      <c r="DN1405" s="42"/>
    </row>
    <row r="1406" spans="118:118">
      <c r="DN1406" s="42"/>
    </row>
    <row r="1407" spans="118:118">
      <c r="DN1407" s="42"/>
    </row>
    <row r="1408" spans="118:118">
      <c r="DN1408" s="42"/>
    </row>
    <row r="1409" spans="118:118">
      <c r="DN1409" s="42"/>
    </row>
    <row r="1410" spans="118:118">
      <c r="DN1410" s="42"/>
    </row>
    <row r="1411" spans="118:118">
      <c r="DN1411" s="42"/>
    </row>
    <row r="1412" spans="118:118">
      <c r="DN1412" s="42"/>
    </row>
    <row r="1413" spans="118:118">
      <c r="DN1413" s="42"/>
    </row>
    <row r="1414" spans="118:118">
      <c r="DN1414" s="42"/>
    </row>
    <row r="1415" spans="118:118">
      <c r="DN1415" s="42"/>
    </row>
    <row r="1416" spans="118:118">
      <c r="DN1416" s="42"/>
    </row>
    <row r="1417" spans="118:118">
      <c r="DN1417" s="42"/>
    </row>
    <row r="1418" spans="118:118">
      <c r="DN1418" s="42"/>
    </row>
    <row r="1419" spans="118:118">
      <c r="DN1419" s="42"/>
    </row>
    <row r="1420" spans="118:118">
      <c r="DN1420" s="42"/>
    </row>
    <row r="1421" spans="118:118">
      <c r="DN1421" s="42"/>
    </row>
    <row r="1422" spans="118:118">
      <c r="DN1422" s="42"/>
    </row>
    <row r="1423" spans="118:118">
      <c r="DN1423" s="42"/>
    </row>
    <row r="1424" spans="118:118">
      <c r="DN1424" s="42"/>
    </row>
    <row r="1425" spans="118:118">
      <c r="DN1425" s="42"/>
    </row>
    <row r="1426" spans="118:118">
      <c r="DN1426" s="42"/>
    </row>
    <row r="1427" spans="118:118">
      <c r="DN1427" s="42"/>
    </row>
    <row r="1428" spans="118:118">
      <c r="DN1428" s="42"/>
    </row>
    <row r="1429" spans="118:118">
      <c r="DN1429" s="42"/>
    </row>
    <row r="1430" spans="118:118">
      <c r="DN1430" s="42"/>
    </row>
    <row r="1431" spans="118:118">
      <c r="DN1431" s="42"/>
    </row>
    <row r="1432" spans="118:118">
      <c r="DN1432" s="42"/>
    </row>
    <row r="1433" spans="118:118">
      <c r="DN1433" s="42"/>
    </row>
    <row r="1434" spans="118:118">
      <c r="DN1434" s="42"/>
    </row>
    <row r="1435" spans="118:118">
      <c r="DN1435" s="42"/>
    </row>
    <row r="1436" spans="118:118">
      <c r="DN1436" s="42"/>
    </row>
    <row r="1437" spans="118:118">
      <c r="DN1437" s="42"/>
    </row>
    <row r="1438" spans="118:118">
      <c r="DN1438" s="42"/>
    </row>
    <row r="1439" spans="118:118">
      <c r="DN1439" s="42"/>
    </row>
    <row r="1440" spans="118:118">
      <c r="DN1440" s="42"/>
    </row>
    <row r="1441" spans="118:118">
      <c r="DN1441" s="42"/>
    </row>
    <row r="1442" spans="118:118">
      <c r="DN1442" s="42"/>
    </row>
    <row r="1443" spans="118:118">
      <c r="DN1443" s="42"/>
    </row>
    <row r="1444" spans="118:118">
      <c r="DN1444" s="42"/>
    </row>
    <row r="1445" spans="118:118">
      <c r="DN1445" s="42"/>
    </row>
    <row r="1446" spans="118:118">
      <c r="DN1446" s="42"/>
    </row>
    <row r="1447" spans="118:118">
      <c r="DN1447" s="42"/>
    </row>
    <row r="1448" spans="118:118">
      <c r="DN1448" s="42"/>
    </row>
    <row r="1449" spans="118:118">
      <c r="DN1449" s="42"/>
    </row>
    <row r="1450" spans="118:118">
      <c r="DN1450" s="42"/>
    </row>
    <row r="1451" spans="118:118">
      <c r="DN1451" s="42"/>
    </row>
    <row r="1452" spans="118:118">
      <c r="DN1452" s="42"/>
    </row>
    <row r="1453" spans="118:118">
      <c r="DN1453" s="42"/>
    </row>
    <row r="1454" spans="118:118">
      <c r="DN1454" s="42"/>
    </row>
    <row r="1455" spans="118:118">
      <c r="DN1455" s="42"/>
    </row>
    <row r="1456" spans="118:118">
      <c r="DN1456" s="42"/>
    </row>
    <row r="1457" spans="118:118">
      <c r="DN1457" s="42"/>
    </row>
    <row r="1458" spans="118:118">
      <c r="DN1458" s="42"/>
    </row>
    <row r="1459" spans="118:118">
      <c r="DN1459" s="42"/>
    </row>
    <row r="1460" spans="118:118">
      <c r="DN1460" s="42"/>
    </row>
    <row r="1461" spans="118:118">
      <c r="DN1461" s="42"/>
    </row>
    <row r="1462" spans="118:118">
      <c r="DN1462" s="42"/>
    </row>
    <row r="1463" spans="118:118">
      <c r="DN1463" s="42"/>
    </row>
    <row r="1464" spans="118:118">
      <c r="DN1464" s="42"/>
    </row>
    <row r="1465" spans="118:118">
      <c r="DN1465" s="42"/>
    </row>
    <row r="1466" spans="118:118">
      <c r="DN1466" s="42"/>
    </row>
    <row r="1467" spans="118:118">
      <c r="DN1467" s="42"/>
    </row>
    <row r="1468" spans="118:118">
      <c r="DN1468" s="42"/>
    </row>
    <row r="1469" spans="118:118">
      <c r="DN1469" s="42"/>
    </row>
    <row r="1470" spans="118:118">
      <c r="DN1470" s="42"/>
    </row>
    <row r="1471" spans="118:118">
      <c r="DN1471" s="42"/>
    </row>
    <row r="1472" spans="118:118">
      <c r="DN1472" s="42"/>
    </row>
    <row r="1473" spans="118:118">
      <c r="DN1473" s="42"/>
    </row>
    <row r="1474" spans="118:118">
      <c r="DN1474" s="42"/>
    </row>
    <row r="1475" spans="118:118">
      <c r="DN1475" s="42"/>
    </row>
    <row r="1476" spans="118:118">
      <c r="DN1476" s="42"/>
    </row>
    <row r="1477" spans="118:118">
      <c r="DN1477" s="42"/>
    </row>
    <row r="1478" spans="118:118">
      <c r="DN1478" s="42"/>
    </row>
    <row r="1479" spans="118:118">
      <c r="DN1479" s="42"/>
    </row>
    <row r="1480" spans="118:118">
      <c r="DN1480" s="42"/>
    </row>
    <row r="1481" spans="118:118">
      <c r="DN1481" s="42"/>
    </row>
    <row r="1482" spans="118:118">
      <c r="DN1482" s="42"/>
    </row>
    <row r="1483" spans="118:118">
      <c r="DN1483" s="42"/>
    </row>
    <row r="1484" spans="118:118">
      <c r="DN1484" s="42"/>
    </row>
    <row r="1485" spans="118:118">
      <c r="DN1485" s="42"/>
    </row>
    <row r="1486" spans="118:118">
      <c r="DN1486" s="42"/>
    </row>
    <row r="1487" spans="118:118">
      <c r="DN1487" s="42"/>
    </row>
    <row r="1488" spans="118:118">
      <c r="DN1488" s="42"/>
    </row>
    <row r="1489" spans="118:118">
      <c r="DN1489" s="42"/>
    </row>
    <row r="1490" spans="118:118">
      <c r="DN1490" s="42"/>
    </row>
    <row r="1491" spans="118:118">
      <c r="DN1491" s="42"/>
    </row>
    <row r="1492" spans="118:118">
      <c r="DN1492" s="42"/>
    </row>
    <row r="1493" spans="118:118">
      <c r="DN1493" s="42"/>
    </row>
    <row r="1494" spans="118:118">
      <c r="DN1494" s="42"/>
    </row>
    <row r="1495" spans="118:118">
      <c r="DN1495" s="42"/>
    </row>
    <row r="1496" spans="118:118">
      <c r="DN1496" s="42"/>
    </row>
    <row r="1497" spans="118:118">
      <c r="DN1497" s="42"/>
    </row>
    <row r="1498" spans="118:118">
      <c r="DN1498" s="42"/>
    </row>
    <row r="1499" spans="118:118">
      <c r="DN1499" s="42"/>
    </row>
    <row r="1500" spans="118:118">
      <c r="DN1500" s="42"/>
    </row>
    <row r="1501" spans="118:118">
      <c r="DN1501" s="42"/>
    </row>
    <row r="1502" spans="118:118">
      <c r="DN1502" s="42"/>
    </row>
    <row r="1503" spans="118:118">
      <c r="DN1503" s="42"/>
    </row>
    <row r="1504" spans="118:118">
      <c r="DN1504" s="42"/>
    </row>
    <row r="1505" spans="118:118">
      <c r="DN1505" s="42"/>
    </row>
    <row r="1506" spans="118:118">
      <c r="DN1506" s="42"/>
    </row>
    <row r="1507" spans="118:118">
      <c r="DN1507" s="42"/>
    </row>
    <row r="1508" spans="118:118">
      <c r="DN1508" s="42"/>
    </row>
    <row r="1509" spans="118:118">
      <c r="DN1509" s="42"/>
    </row>
    <row r="1510" spans="118:118">
      <c r="DN1510" s="42"/>
    </row>
    <row r="1511" spans="118:118">
      <c r="DN1511" s="42"/>
    </row>
    <row r="1512" spans="118:118">
      <c r="DN1512" s="42"/>
    </row>
    <row r="1513" spans="118:118">
      <c r="DN1513" s="42"/>
    </row>
    <row r="1514" spans="118:118">
      <c r="DN1514" s="42"/>
    </row>
    <row r="1515" spans="118:118">
      <c r="DN1515" s="42"/>
    </row>
    <row r="1516" spans="118:118">
      <c r="DN1516" s="42"/>
    </row>
    <row r="1517" spans="118:118">
      <c r="DN1517" s="42"/>
    </row>
    <row r="1518" spans="118:118">
      <c r="DN1518" s="42"/>
    </row>
    <row r="1519" spans="118:118">
      <c r="DN1519" s="42"/>
    </row>
    <row r="1520" spans="118:118">
      <c r="DN1520" s="42"/>
    </row>
    <row r="1521" spans="118:118">
      <c r="DN1521" s="42"/>
    </row>
    <row r="1522" spans="118:118">
      <c r="DN1522" s="42"/>
    </row>
    <row r="1523" spans="118:118">
      <c r="DN1523" s="42"/>
    </row>
    <row r="1524" spans="118:118">
      <c r="DN1524" s="42"/>
    </row>
    <row r="1525" spans="118:118">
      <c r="DN1525" s="42"/>
    </row>
    <row r="1526" spans="118:118">
      <c r="DN1526" s="42"/>
    </row>
    <row r="1527" spans="118:118">
      <c r="DN1527" s="42"/>
    </row>
    <row r="1528" spans="118:118">
      <c r="DN1528" s="42"/>
    </row>
    <row r="1529" spans="118:118">
      <c r="DN1529" s="42"/>
    </row>
    <row r="1530" spans="118:118">
      <c r="DN1530" s="42"/>
    </row>
    <row r="1531" spans="118:118">
      <c r="DN1531" s="42"/>
    </row>
    <row r="1532" spans="118:118">
      <c r="DN1532" s="42"/>
    </row>
    <row r="1533" spans="118:118">
      <c r="DN1533" s="42"/>
    </row>
    <row r="1534" spans="118:118">
      <c r="DN1534" s="42"/>
    </row>
    <row r="1535" spans="118:118">
      <c r="DN1535" s="42"/>
    </row>
    <row r="1536" spans="118:118">
      <c r="DN1536" s="42"/>
    </row>
    <row r="1537" spans="118:118">
      <c r="DN1537" s="42"/>
    </row>
    <row r="1538" spans="118:118">
      <c r="DN1538" s="42"/>
    </row>
    <row r="1539" spans="118:118">
      <c r="DN1539" s="42"/>
    </row>
    <row r="1540" spans="118:118">
      <c r="DN1540" s="42"/>
    </row>
    <row r="1541" spans="118:118">
      <c r="DN1541" s="42"/>
    </row>
    <row r="1542" spans="118:118">
      <c r="DN1542" s="42"/>
    </row>
    <row r="1543" spans="118:118">
      <c r="DN1543" s="42"/>
    </row>
    <row r="1544" spans="118:118">
      <c r="DN1544" s="42"/>
    </row>
    <row r="1545" spans="118:118">
      <c r="DN1545" s="42"/>
    </row>
    <row r="1546" spans="118:118">
      <c r="DN1546" s="42"/>
    </row>
    <row r="1547" spans="118:118">
      <c r="DN1547" s="42"/>
    </row>
    <row r="1548" spans="118:118">
      <c r="DN1548" s="42"/>
    </row>
    <row r="1549" spans="118:118">
      <c r="DN1549" s="42"/>
    </row>
    <row r="1550" spans="118:118">
      <c r="DN1550" s="42"/>
    </row>
    <row r="1551" spans="118:118">
      <c r="DN1551" s="42"/>
    </row>
    <row r="1552" spans="118:118">
      <c r="DN1552" s="42"/>
    </row>
    <row r="1553" spans="118:118">
      <c r="DN1553" s="42"/>
    </row>
    <row r="1554" spans="118:118">
      <c r="DN1554" s="42"/>
    </row>
    <row r="1555" spans="118:118">
      <c r="DN1555" s="42"/>
    </row>
    <row r="1556" spans="118:118">
      <c r="DN1556" s="42"/>
    </row>
    <row r="1557" spans="118:118">
      <c r="DN1557" s="42"/>
    </row>
    <row r="1558" spans="118:118">
      <c r="DN1558" s="42"/>
    </row>
    <row r="1559" spans="118:118">
      <c r="DN1559" s="42"/>
    </row>
    <row r="1560" spans="118:118">
      <c r="DN1560" s="42"/>
    </row>
    <row r="1561" spans="118:118">
      <c r="DN1561" s="42"/>
    </row>
    <row r="1562" spans="118:118">
      <c r="DN1562" s="42"/>
    </row>
    <row r="1563" spans="118:118">
      <c r="DN1563" s="42"/>
    </row>
    <row r="1564" spans="118:118">
      <c r="DN1564" s="42"/>
    </row>
    <row r="1565" spans="118:118">
      <c r="DN1565" s="42"/>
    </row>
    <row r="1566" spans="118:118">
      <c r="DN1566" s="42"/>
    </row>
    <row r="1567" spans="118:118">
      <c r="DN1567" s="42"/>
    </row>
    <row r="1568" spans="118:118">
      <c r="DN1568" s="42"/>
    </row>
    <row r="1569" spans="118:118">
      <c r="DN1569" s="42"/>
    </row>
    <row r="1570" spans="118:118">
      <c r="DN1570" s="42"/>
    </row>
    <row r="1571" spans="118:118">
      <c r="DN1571" s="42"/>
    </row>
    <row r="1572" spans="118:118">
      <c r="DN1572" s="42"/>
    </row>
    <row r="1573" spans="118:118">
      <c r="DN1573" s="42"/>
    </row>
    <row r="1574" spans="118:118">
      <c r="DN1574" s="42"/>
    </row>
    <row r="1575" spans="118:118">
      <c r="DN1575" s="42"/>
    </row>
    <row r="1576" spans="118:118">
      <c r="DN1576" s="42"/>
    </row>
    <row r="1577" spans="118:118">
      <c r="DN1577" s="42"/>
    </row>
    <row r="1578" spans="118:118">
      <c r="DN1578" s="42"/>
    </row>
    <row r="1579" spans="118:118">
      <c r="DN1579" s="42"/>
    </row>
    <row r="1580" spans="118:118">
      <c r="DN1580" s="42"/>
    </row>
    <row r="1581" spans="118:118">
      <c r="DN1581" s="42"/>
    </row>
    <row r="1582" spans="118:118">
      <c r="DN1582" s="42"/>
    </row>
    <row r="1583" spans="118:118">
      <c r="DN1583" s="42"/>
    </row>
    <row r="1584" spans="118:118">
      <c r="DN1584" s="42"/>
    </row>
    <row r="1585" spans="118:118">
      <c r="DN1585" s="42"/>
    </row>
    <row r="1586" spans="118:118">
      <c r="DN1586" s="42"/>
    </row>
    <row r="1587" spans="118:118">
      <c r="DN1587" s="42"/>
    </row>
    <row r="1588" spans="118:118">
      <c r="DN1588" s="42"/>
    </row>
    <row r="1589" spans="118:118">
      <c r="DN1589" s="42"/>
    </row>
    <row r="1590" spans="118:118">
      <c r="DN1590" s="42"/>
    </row>
    <row r="1591" spans="118:118">
      <c r="DN1591" s="42"/>
    </row>
    <row r="1592" spans="118:118">
      <c r="DN1592" s="42"/>
    </row>
    <row r="1593" spans="118:118">
      <c r="DN1593" s="42"/>
    </row>
    <row r="1594" spans="118:118">
      <c r="DN1594" s="42"/>
    </row>
    <row r="1595" spans="118:118">
      <c r="DN1595" s="42"/>
    </row>
    <row r="1596" spans="118:118">
      <c r="DN1596" s="42"/>
    </row>
    <row r="1597" spans="118:118">
      <c r="DN1597" s="42"/>
    </row>
    <row r="1598" spans="118:118">
      <c r="DN1598" s="42"/>
    </row>
    <row r="1599" spans="118:118">
      <c r="DN1599" s="42"/>
    </row>
    <row r="1600" spans="118:118">
      <c r="DN1600" s="42"/>
    </row>
    <row r="1601" spans="118:118">
      <c r="DN1601" s="42"/>
    </row>
    <row r="1602" spans="118:118">
      <c r="DN1602" s="42"/>
    </row>
    <row r="1603" spans="118:118">
      <c r="DN1603" s="42"/>
    </row>
    <row r="1604" spans="118:118">
      <c r="DN1604" s="42"/>
    </row>
    <row r="1605" spans="118:118">
      <c r="DN1605" s="42"/>
    </row>
    <row r="1606" spans="118:118">
      <c r="DN1606" s="42"/>
    </row>
    <row r="1607" spans="118:118">
      <c r="DN1607" s="42"/>
    </row>
    <row r="1608" spans="118:118">
      <c r="DN1608" s="42"/>
    </row>
    <row r="1609" spans="118:118">
      <c r="DN1609" s="42"/>
    </row>
    <row r="1610" spans="118:118">
      <c r="DN1610" s="42"/>
    </row>
    <row r="1611" spans="118:118">
      <c r="DN1611" s="42"/>
    </row>
    <row r="1612" spans="118:118">
      <c r="DN1612" s="42"/>
    </row>
    <row r="1613" spans="118:118">
      <c r="DN1613" s="42"/>
    </row>
    <row r="1614" spans="118:118">
      <c r="DN1614" s="42"/>
    </row>
    <row r="1615" spans="118:118">
      <c r="DN1615" s="42"/>
    </row>
    <row r="1616" spans="118:118">
      <c r="DN1616" s="42"/>
    </row>
    <row r="1617" spans="118:118">
      <c r="DN1617" s="42"/>
    </row>
    <row r="1618" spans="118:118">
      <c r="DN1618" s="42"/>
    </row>
    <row r="1619" spans="118:118">
      <c r="DN1619" s="42"/>
    </row>
    <row r="1620" spans="118:118">
      <c r="DN1620" s="42"/>
    </row>
    <row r="1621" spans="118:118">
      <c r="DN1621" s="42"/>
    </row>
    <row r="1622" spans="118:118">
      <c r="DN1622" s="42"/>
    </row>
    <row r="1623" spans="118:118">
      <c r="DN1623" s="42"/>
    </row>
    <row r="1624" spans="118:118">
      <c r="DN1624" s="42"/>
    </row>
    <row r="1625" spans="118:118">
      <c r="DN1625" s="42"/>
    </row>
    <row r="1626" spans="118:118">
      <c r="DN1626" s="42"/>
    </row>
    <row r="1627" spans="118:118">
      <c r="DN1627" s="42"/>
    </row>
    <row r="1628" spans="118:118">
      <c r="DN1628" s="42"/>
    </row>
    <row r="1629" spans="118:118">
      <c r="DN1629" s="42"/>
    </row>
    <row r="1630" spans="118:118">
      <c r="DN1630" s="42"/>
    </row>
    <row r="1631" spans="118:118">
      <c r="DN1631" s="42"/>
    </row>
    <row r="1632" spans="118:118">
      <c r="DN1632" s="42"/>
    </row>
    <row r="1633" spans="118:118">
      <c r="DN1633" s="42"/>
    </row>
    <row r="1634" spans="118:118">
      <c r="DN1634" s="42"/>
    </row>
    <row r="1635" spans="118:118">
      <c r="DN1635" s="42"/>
    </row>
    <row r="1636" spans="118:118">
      <c r="DN1636" s="42"/>
    </row>
    <row r="1637" spans="118:118">
      <c r="DN1637" s="42"/>
    </row>
    <row r="1638" spans="118:118">
      <c r="DN1638" s="42"/>
    </row>
    <row r="1639" spans="118:118">
      <c r="DN1639" s="42"/>
    </row>
    <row r="1640" spans="118:118">
      <c r="DN1640" s="42"/>
    </row>
    <row r="1641" spans="118:118">
      <c r="DN1641" s="42"/>
    </row>
    <row r="1642" spans="118:118">
      <c r="DN1642" s="42"/>
    </row>
    <row r="1643" spans="118:118">
      <c r="DN1643" s="42"/>
    </row>
    <row r="1644" spans="118:118">
      <c r="DN1644" s="42"/>
    </row>
    <row r="1645" spans="118:118">
      <c r="DN1645" s="42"/>
    </row>
    <row r="1646" spans="118:118">
      <c r="DN1646" s="42"/>
    </row>
    <row r="1647" spans="118:118">
      <c r="DN1647" s="42"/>
    </row>
    <row r="1648" spans="118:118">
      <c r="DN1648" s="42"/>
    </row>
    <row r="1649" spans="118:118">
      <c r="DN1649" s="42"/>
    </row>
    <row r="1650" spans="118:118">
      <c r="DN1650" s="42"/>
    </row>
    <row r="1651" spans="118:118">
      <c r="DN1651" s="42"/>
    </row>
    <row r="1652" spans="118:118">
      <c r="DN1652" s="42"/>
    </row>
    <row r="1653" spans="118:118">
      <c r="DN1653" s="42"/>
    </row>
    <row r="1654" spans="118:118">
      <c r="DN1654" s="42"/>
    </row>
    <row r="1655" spans="118:118">
      <c r="DN1655" s="42"/>
    </row>
    <row r="1656" spans="118:118">
      <c r="DN1656" s="42"/>
    </row>
    <row r="1657" spans="118:118">
      <c r="DN1657" s="42"/>
    </row>
    <row r="1658" spans="118:118">
      <c r="DN1658" s="42"/>
    </row>
    <row r="1659" spans="118:118">
      <c r="DN1659" s="42"/>
    </row>
    <row r="1660" spans="118:118">
      <c r="DN1660" s="42"/>
    </row>
    <row r="1661" spans="118:118">
      <c r="DN1661" s="42"/>
    </row>
    <row r="1662" spans="118:118">
      <c r="DN1662" s="42"/>
    </row>
    <row r="1663" spans="118:118">
      <c r="DN1663" s="42"/>
    </row>
    <row r="1664" spans="118:118">
      <c r="DN1664" s="42"/>
    </row>
    <row r="1665" spans="118:118">
      <c r="DN1665" s="42"/>
    </row>
    <row r="1666" spans="118:118">
      <c r="DN1666" s="42"/>
    </row>
    <row r="1667" spans="118:118">
      <c r="DN1667" s="42"/>
    </row>
    <row r="1668" spans="118:118">
      <c r="DN1668" s="42"/>
    </row>
    <row r="1669" spans="118:118">
      <c r="DN1669" s="42"/>
    </row>
    <row r="1670" spans="118:118">
      <c r="DN1670" s="42"/>
    </row>
    <row r="1671" spans="118:118">
      <c r="DN1671" s="42"/>
    </row>
    <row r="1672" spans="118:118">
      <c r="DN1672" s="42"/>
    </row>
    <row r="1673" spans="118:118">
      <c r="DN1673" s="42"/>
    </row>
    <row r="1674" spans="118:118">
      <c r="DN1674" s="42"/>
    </row>
    <row r="1675" spans="118:118">
      <c r="DN1675" s="42"/>
    </row>
    <row r="1676" spans="118:118">
      <c r="DN1676" s="42"/>
    </row>
    <row r="1677" spans="118:118">
      <c r="DN1677" s="42"/>
    </row>
    <row r="1678" spans="118:118">
      <c r="DN1678" s="42"/>
    </row>
    <row r="1679" spans="118:118">
      <c r="DN1679" s="42"/>
    </row>
    <row r="1680" spans="118:118">
      <c r="DN1680" s="42"/>
    </row>
    <row r="1681" spans="118:118">
      <c r="DN1681" s="42"/>
    </row>
    <row r="1682" spans="118:118">
      <c r="DN1682" s="42"/>
    </row>
    <row r="1683" spans="118:118">
      <c r="DN1683" s="42"/>
    </row>
    <row r="1684" spans="118:118">
      <c r="DN1684" s="42"/>
    </row>
    <row r="1685" spans="118:118">
      <c r="DN1685" s="42"/>
    </row>
    <row r="1686" spans="118:118">
      <c r="DN1686" s="42"/>
    </row>
    <row r="1687" spans="118:118">
      <c r="DN1687" s="42"/>
    </row>
    <row r="1688" spans="118:118">
      <c r="DN1688" s="42"/>
    </row>
    <row r="1689" spans="118:118">
      <c r="DN1689" s="42"/>
    </row>
    <row r="1690" spans="118:118">
      <c r="DN1690" s="42"/>
    </row>
    <row r="1691" spans="118:118">
      <c r="DN1691" s="42"/>
    </row>
    <row r="1692" spans="118:118">
      <c r="DN1692" s="42"/>
    </row>
    <row r="1693" spans="118:118">
      <c r="DN1693" s="42"/>
    </row>
    <row r="1694" spans="118:118">
      <c r="DN1694" s="42"/>
    </row>
    <row r="1695" spans="118:118">
      <c r="DN1695" s="42"/>
    </row>
    <row r="1696" spans="118:118">
      <c r="DN1696" s="42"/>
    </row>
    <row r="1697" spans="118:118">
      <c r="DN1697" s="42"/>
    </row>
    <row r="1698" spans="118:118">
      <c r="DN1698" s="42"/>
    </row>
    <row r="1699" spans="118:118">
      <c r="DN1699" s="42"/>
    </row>
    <row r="1700" spans="118:118">
      <c r="DN1700" s="42"/>
    </row>
    <row r="1701" spans="118:118">
      <c r="DN1701" s="42"/>
    </row>
    <row r="1702" spans="118:118">
      <c r="DN1702" s="42"/>
    </row>
    <row r="1703" spans="118:118">
      <c r="DN1703" s="42"/>
    </row>
    <row r="1704" spans="118:118">
      <c r="DN1704" s="42"/>
    </row>
    <row r="1705" spans="118:118">
      <c r="DN1705" s="42"/>
    </row>
    <row r="1706" spans="118:118">
      <c r="DN1706" s="42"/>
    </row>
    <row r="1707" spans="118:118">
      <c r="DN1707" s="42"/>
    </row>
    <row r="1708" spans="118:118">
      <c r="DN1708" s="42"/>
    </row>
    <row r="1709" spans="118:118">
      <c r="DN1709" s="42"/>
    </row>
    <row r="1710" spans="118:118">
      <c r="DN1710" s="42"/>
    </row>
    <row r="1711" spans="118:118">
      <c r="DN1711" s="42"/>
    </row>
    <row r="1712" spans="118:118">
      <c r="DN1712" s="42"/>
    </row>
    <row r="1713" spans="118:118">
      <c r="DN1713" s="42"/>
    </row>
    <row r="1714" spans="118:118">
      <c r="DN1714" s="42"/>
    </row>
    <row r="1715" spans="118:118">
      <c r="DN1715" s="42"/>
    </row>
    <row r="1716" spans="118:118">
      <c r="DN1716" s="42"/>
    </row>
    <row r="1717" spans="118:118">
      <c r="DN1717" s="42"/>
    </row>
    <row r="1718" spans="118:118">
      <c r="DN1718" s="42"/>
    </row>
    <row r="1719" spans="118:118">
      <c r="DN1719" s="42"/>
    </row>
    <row r="1720" spans="118:118">
      <c r="DN1720" s="42"/>
    </row>
    <row r="1721" spans="118:118">
      <c r="DN1721" s="42"/>
    </row>
    <row r="1722" spans="118:118">
      <c r="DN1722" s="42"/>
    </row>
    <row r="1723" spans="118:118">
      <c r="DN1723" s="42"/>
    </row>
    <row r="1724" spans="118:118">
      <c r="DN1724" s="42"/>
    </row>
    <row r="1725" spans="118:118">
      <c r="DN1725" s="42"/>
    </row>
    <row r="1726" spans="118:118">
      <c r="DN1726" s="42"/>
    </row>
    <row r="1727" spans="118:118">
      <c r="DN1727" s="42"/>
    </row>
    <row r="1728" spans="118:118">
      <c r="DN1728" s="42"/>
    </row>
    <row r="1729" spans="118:118">
      <c r="DN1729" s="42"/>
    </row>
    <row r="1730" spans="118:118">
      <c r="DN1730" s="42"/>
    </row>
    <row r="1731" spans="118:118">
      <c r="DN1731" s="42"/>
    </row>
    <row r="1732" spans="118:118">
      <c r="DN1732" s="42"/>
    </row>
    <row r="1733" spans="118:118">
      <c r="DN1733" s="42"/>
    </row>
    <row r="1734" spans="118:118">
      <c r="DN1734" s="42"/>
    </row>
    <row r="1735" spans="118:118">
      <c r="DN1735" s="42"/>
    </row>
    <row r="1736" spans="118:118">
      <c r="DN1736" s="42"/>
    </row>
    <row r="1737" spans="118:118">
      <c r="DN1737" s="42"/>
    </row>
    <row r="1738" spans="118:118">
      <c r="DN1738" s="42"/>
    </row>
    <row r="1739" spans="118:118">
      <c r="DN1739" s="42"/>
    </row>
    <row r="1740" spans="118:118">
      <c r="DN1740" s="42"/>
    </row>
    <row r="1741" spans="118:118">
      <c r="DN1741" s="42"/>
    </row>
    <row r="1742" spans="118:118">
      <c r="DN1742" s="42"/>
    </row>
    <row r="1743" spans="118:118">
      <c r="DN1743" s="42"/>
    </row>
    <row r="1744" spans="118:118">
      <c r="DN1744" s="42"/>
    </row>
    <row r="1745" spans="118:118">
      <c r="DN1745" s="42"/>
    </row>
    <row r="1746" spans="118:118">
      <c r="DN1746" s="42"/>
    </row>
    <row r="1747" spans="118:118">
      <c r="DN1747" s="42"/>
    </row>
    <row r="1748" spans="118:118">
      <c r="DN1748" s="42"/>
    </row>
    <row r="1749" spans="118:118">
      <c r="DN1749" s="42"/>
    </row>
    <row r="1750" spans="118:118">
      <c r="DN1750" s="42"/>
    </row>
    <row r="1751" spans="118:118">
      <c r="DN1751" s="42"/>
    </row>
    <row r="1752" spans="118:118">
      <c r="DN1752" s="42"/>
    </row>
    <row r="1753" spans="118:118">
      <c r="DN1753" s="42"/>
    </row>
    <row r="1754" spans="118:118">
      <c r="DN1754" s="42"/>
    </row>
    <row r="1755" spans="118:118">
      <c r="DN1755" s="42"/>
    </row>
    <row r="1756" spans="118:118">
      <c r="DN1756" s="42"/>
    </row>
    <row r="1757" spans="118:118">
      <c r="DN1757" s="42"/>
    </row>
    <row r="1758" spans="118:118">
      <c r="DN1758" s="42"/>
    </row>
    <row r="1759" spans="118:118">
      <c r="DN1759" s="42"/>
    </row>
    <row r="1760" spans="118:118">
      <c r="DN1760" s="42"/>
    </row>
    <row r="1761" spans="118:118">
      <c r="DN1761" s="42"/>
    </row>
    <row r="1762" spans="118:118">
      <c r="DN1762" s="42"/>
    </row>
    <row r="1763" spans="118:118">
      <c r="DN1763" s="42"/>
    </row>
    <row r="1764" spans="118:118">
      <c r="DN1764" s="42"/>
    </row>
    <row r="1765" spans="118:118">
      <c r="DN1765" s="42"/>
    </row>
    <row r="1766" spans="118:118">
      <c r="DN1766" s="42"/>
    </row>
    <row r="1767" spans="118:118">
      <c r="DN1767" s="42"/>
    </row>
    <row r="1768" spans="118:118">
      <c r="DN1768" s="42"/>
    </row>
    <row r="1769" spans="118:118">
      <c r="DN1769" s="42"/>
    </row>
    <row r="1770" spans="118:118">
      <c r="DN1770" s="42"/>
    </row>
    <row r="1771" spans="118:118">
      <c r="DN1771" s="42"/>
    </row>
    <row r="1772" spans="118:118">
      <c r="DN1772" s="42"/>
    </row>
    <row r="1773" spans="118:118">
      <c r="DN1773" s="42"/>
    </row>
    <row r="1774" spans="118:118">
      <c r="DN1774" s="42"/>
    </row>
    <row r="1775" spans="118:118">
      <c r="DN1775" s="42"/>
    </row>
    <row r="1776" spans="118:118">
      <c r="DN1776" s="42"/>
    </row>
    <row r="1777" spans="118:118">
      <c r="DN1777" s="42"/>
    </row>
    <row r="1778" spans="118:118">
      <c r="DN1778" s="42"/>
    </row>
    <row r="1779" spans="118:118">
      <c r="DN1779" s="42"/>
    </row>
    <row r="1780" spans="118:118">
      <c r="DN1780" s="42"/>
    </row>
    <row r="1781" spans="118:118">
      <c r="DN1781" s="42"/>
    </row>
    <row r="1782" spans="118:118">
      <c r="DN1782" s="42"/>
    </row>
    <row r="1783" spans="118:118">
      <c r="DN1783" s="42"/>
    </row>
    <row r="1784" spans="118:118">
      <c r="DN1784" s="42"/>
    </row>
    <row r="1785" spans="118:118">
      <c r="DN1785" s="42"/>
    </row>
    <row r="1786" spans="118:118">
      <c r="DN1786" s="42"/>
    </row>
    <row r="1787" spans="118:118">
      <c r="DN1787" s="42"/>
    </row>
    <row r="1788" spans="118:118">
      <c r="DN1788" s="42"/>
    </row>
    <row r="1789" spans="118:118">
      <c r="DN1789" s="42"/>
    </row>
    <row r="1790" spans="118:118">
      <c r="DN1790" s="42"/>
    </row>
    <row r="1791" spans="118:118">
      <c r="DN1791" s="42"/>
    </row>
    <row r="1792" spans="118:118">
      <c r="DN1792" s="42"/>
    </row>
    <row r="1793" spans="118:118">
      <c r="DN1793" s="42"/>
    </row>
    <row r="1794" spans="118:118">
      <c r="DN1794" s="42"/>
    </row>
    <row r="1795" spans="118:118">
      <c r="DN1795" s="42"/>
    </row>
    <row r="1796" spans="118:118">
      <c r="DN1796" s="42"/>
    </row>
    <row r="1797" spans="118:118">
      <c r="DN1797" s="42"/>
    </row>
    <row r="1798" spans="118:118">
      <c r="DN1798" s="42"/>
    </row>
    <row r="1799" spans="118:118">
      <c r="DN1799" s="42"/>
    </row>
    <row r="1800" spans="118:118">
      <c r="DN1800" s="42"/>
    </row>
    <row r="1801" spans="118:118">
      <c r="DN1801" s="42"/>
    </row>
    <row r="1802" spans="118:118">
      <c r="DN1802" s="42"/>
    </row>
    <row r="1803" spans="118:118">
      <c r="DN1803" s="42"/>
    </row>
    <row r="1804" spans="118:118">
      <c r="DN1804" s="42"/>
    </row>
    <row r="1805" spans="118:118">
      <c r="DN1805" s="42"/>
    </row>
    <row r="1806" spans="118:118">
      <c r="DN1806" s="42"/>
    </row>
    <row r="1807" spans="118:118">
      <c r="DN1807" s="42"/>
    </row>
    <row r="1808" spans="118:118">
      <c r="DN1808" s="42"/>
    </row>
    <row r="1809" spans="118:118">
      <c r="DN1809" s="42"/>
    </row>
    <row r="1810" spans="118:118">
      <c r="DN1810" s="42"/>
    </row>
    <row r="1811" spans="118:118">
      <c r="DN1811" s="42"/>
    </row>
    <row r="1812" spans="118:118">
      <c r="DN1812" s="42"/>
    </row>
    <row r="1813" spans="118:118">
      <c r="DN1813" s="42"/>
    </row>
    <row r="1814" spans="118:118">
      <c r="DN1814" s="42"/>
    </row>
    <row r="1815" spans="118:118">
      <c r="DN1815" s="42"/>
    </row>
    <row r="1816" spans="118:118">
      <c r="DN1816" s="42"/>
    </row>
    <row r="1817" spans="118:118">
      <c r="DN1817" s="42"/>
    </row>
    <row r="1818" spans="118:118">
      <c r="DN1818" s="42"/>
    </row>
    <row r="1819" spans="118:118">
      <c r="DN1819" s="42"/>
    </row>
    <row r="1820" spans="118:118">
      <c r="DN1820" s="42"/>
    </row>
    <row r="1821" spans="118:118">
      <c r="DN1821" s="42"/>
    </row>
    <row r="1822" spans="118:118">
      <c r="DN1822" s="42"/>
    </row>
    <row r="1823" spans="118:118">
      <c r="DN1823" s="42"/>
    </row>
    <row r="1824" spans="118:118">
      <c r="DN1824" s="42"/>
    </row>
    <row r="1825" spans="118:118">
      <c r="DN1825" s="42"/>
    </row>
    <row r="1826" spans="118:118">
      <c r="DN1826" s="42"/>
    </row>
    <row r="1827" spans="118:118">
      <c r="DN1827" s="42"/>
    </row>
    <row r="1828" spans="118:118">
      <c r="DN1828" s="42"/>
    </row>
    <row r="1829" spans="118:118">
      <c r="DN1829" s="42"/>
    </row>
    <row r="1830" spans="118:118">
      <c r="DN1830" s="42"/>
    </row>
    <row r="1831" spans="118:118">
      <c r="DN1831" s="42"/>
    </row>
    <row r="1832" spans="118:118">
      <c r="DN1832" s="42"/>
    </row>
    <row r="1833" spans="118:118">
      <c r="DN1833" s="42"/>
    </row>
    <row r="1834" spans="118:118">
      <c r="DN1834" s="42"/>
    </row>
    <row r="1835" spans="118:118">
      <c r="DN1835" s="42"/>
    </row>
    <row r="1836" spans="118:118">
      <c r="DN1836" s="42"/>
    </row>
    <row r="1837" spans="118:118">
      <c r="DN1837" s="42"/>
    </row>
    <row r="1838" spans="118:118">
      <c r="DN1838" s="42"/>
    </row>
    <row r="1839" spans="118:118">
      <c r="DN1839" s="42"/>
    </row>
    <row r="1840" spans="118:118">
      <c r="DN1840" s="42"/>
    </row>
    <row r="1841" spans="118:118">
      <c r="DN1841" s="42"/>
    </row>
    <row r="1842" spans="118:118">
      <c r="DN1842" s="42"/>
    </row>
    <row r="1843" spans="118:118">
      <c r="DN1843" s="42"/>
    </row>
    <row r="1844" spans="118:118">
      <c r="DN1844" s="42"/>
    </row>
    <row r="1845" spans="118:118">
      <c r="DN1845" s="42"/>
    </row>
    <row r="1846" spans="118:118">
      <c r="DN1846" s="42"/>
    </row>
    <row r="1847" spans="118:118">
      <c r="DN1847" s="42"/>
    </row>
    <row r="1848" spans="118:118">
      <c r="DN1848" s="42"/>
    </row>
    <row r="1849" spans="118:118">
      <c r="DN1849" s="42"/>
    </row>
    <row r="1850" spans="118:118">
      <c r="DN1850" s="42"/>
    </row>
    <row r="1851" spans="118:118">
      <c r="DN1851" s="42"/>
    </row>
    <row r="1852" spans="118:118">
      <c r="DN1852" s="42"/>
    </row>
    <row r="1853" spans="118:118">
      <c r="DN1853" s="42"/>
    </row>
    <row r="1854" spans="118:118">
      <c r="DN1854" s="42"/>
    </row>
    <row r="1855" spans="118:118">
      <c r="DN1855" s="42"/>
    </row>
    <row r="1856" spans="118:118">
      <c r="DN1856" s="42"/>
    </row>
    <row r="1857" spans="118:118">
      <c r="DN1857" s="42"/>
    </row>
    <row r="1858" spans="118:118">
      <c r="DN1858" s="42"/>
    </row>
    <row r="1859" spans="118:118">
      <c r="DN1859" s="42"/>
    </row>
    <row r="1860" spans="118:118">
      <c r="DN1860" s="42"/>
    </row>
    <row r="1861" spans="118:118">
      <c r="DN1861" s="42"/>
    </row>
    <row r="1862" spans="118:118">
      <c r="DN1862" s="42"/>
    </row>
    <row r="1863" spans="118:118">
      <c r="DN1863" s="42"/>
    </row>
    <row r="1864" spans="118:118">
      <c r="DN1864" s="42"/>
    </row>
    <row r="1865" spans="118:118">
      <c r="DN1865" s="42"/>
    </row>
    <row r="1866" spans="118:118">
      <c r="DN1866" s="42"/>
    </row>
    <row r="1867" spans="118:118">
      <c r="DN1867" s="42"/>
    </row>
    <row r="1868" spans="118:118">
      <c r="DN1868" s="42"/>
    </row>
    <row r="1869" spans="118:118">
      <c r="DN1869" s="42"/>
    </row>
    <row r="1870" spans="118:118">
      <c r="DN1870" s="42"/>
    </row>
    <row r="1871" spans="118:118">
      <c r="DN1871" s="42"/>
    </row>
    <row r="1872" spans="118:118">
      <c r="DN1872" s="42"/>
    </row>
    <row r="1873" spans="118:118">
      <c r="DN1873" s="42"/>
    </row>
    <row r="1874" spans="118:118">
      <c r="DN1874" s="42"/>
    </row>
    <row r="1875" spans="118:118">
      <c r="DN1875" s="42"/>
    </row>
    <row r="1876" spans="118:118">
      <c r="DN1876" s="42"/>
    </row>
    <row r="1877" spans="118:118">
      <c r="DN1877" s="42"/>
    </row>
    <row r="1878" spans="118:118">
      <c r="DN1878" s="42"/>
    </row>
    <row r="1879" spans="118:118">
      <c r="DN1879" s="42"/>
    </row>
    <row r="1880" spans="118:118">
      <c r="DN1880" s="42"/>
    </row>
    <row r="1881" spans="118:118">
      <c r="DN1881" s="42"/>
    </row>
    <row r="1882" spans="118:118">
      <c r="DN1882" s="42"/>
    </row>
    <row r="1883" spans="118:118">
      <c r="DN1883" s="42"/>
    </row>
    <row r="1884" spans="118:118">
      <c r="DN1884" s="42"/>
    </row>
    <row r="1885" spans="118:118">
      <c r="DN1885" s="42"/>
    </row>
    <row r="1886" spans="118:118">
      <c r="DN1886" s="42"/>
    </row>
    <row r="1887" spans="118:118">
      <c r="DN1887" s="42"/>
    </row>
    <row r="1888" spans="118:118">
      <c r="DN1888" s="42"/>
    </row>
    <row r="1889" spans="118:118">
      <c r="DN1889" s="42"/>
    </row>
    <row r="1890" spans="118:118">
      <c r="DN1890" s="42"/>
    </row>
    <row r="1891" spans="118:118">
      <c r="DN1891" s="42"/>
    </row>
    <row r="1892" spans="118:118">
      <c r="DN1892" s="42"/>
    </row>
    <row r="1893" spans="118:118">
      <c r="DN1893" s="42"/>
    </row>
    <row r="1894" spans="118:118">
      <c r="DN1894" s="42"/>
    </row>
    <row r="1895" spans="118:118">
      <c r="DN1895" s="42"/>
    </row>
    <row r="1896" spans="118:118">
      <c r="DN1896" s="42"/>
    </row>
    <row r="1897" spans="118:118">
      <c r="DN1897" s="42"/>
    </row>
    <row r="1898" spans="118:118">
      <c r="DN1898" s="42"/>
    </row>
    <row r="1899" spans="118:118">
      <c r="DN1899" s="42"/>
    </row>
    <row r="1900" spans="118:118">
      <c r="DN1900" s="42"/>
    </row>
    <row r="1901" spans="118:118">
      <c r="DN1901" s="42"/>
    </row>
    <row r="1902" spans="118:118">
      <c r="DN1902" s="42"/>
    </row>
    <row r="1903" spans="118:118">
      <c r="DN1903" s="42"/>
    </row>
    <row r="1904" spans="118:118">
      <c r="DN1904" s="42"/>
    </row>
    <row r="1905" spans="118:118">
      <c r="DN1905" s="42"/>
    </row>
    <row r="1906" spans="118:118">
      <c r="DN1906" s="42"/>
    </row>
    <row r="1907" spans="118:118">
      <c r="DN1907" s="42"/>
    </row>
    <row r="1908" spans="118:118">
      <c r="DN1908" s="42"/>
    </row>
    <row r="1909" spans="118:118">
      <c r="DN1909" s="42"/>
    </row>
    <row r="1910" spans="118:118">
      <c r="DN1910" s="42"/>
    </row>
    <row r="1911" spans="118:118">
      <c r="DN1911" s="42"/>
    </row>
    <row r="1912" spans="118:118">
      <c r="DN1912" s="42"/>
    </row>
    <row r="1913" spans="118:118">
      <c r="DN1913" s="42"/>
    </row>
    <row r="1914" spans="118:118">
      <c r="DN1914" s="42"/>
    </row>
    <row r="1915" spans="118:118">
      <c r="DN1915" s="42"/>
    </row>
    <row r="1916" spans="118:118">
      <c r="DN1916" s="42"/>
    </row>
    <row r="1917" spans="118:118">
      <c r="DN1917" s="42"/>
    </row>
    <row r="1918" spans="118:118">
      <c r="DN1918" s="42"/>
    </row>
    <row r="1919" spans="118:118">
      <c r="DN1919" s="42"/>
    </row>
    <row r="1920" spans="118:118">
      <c r="DN1920" s="42"/>
    </row>
    <row r="1921" spans="118:118">
      <c r="DN1921" s="42"/>
    </row>
    <row r="1922" spans="118:118">
      <c r="DN1922" s="42"/>
    </row>
    <row r="1923" spans="118:118">
      <c r="DN1923" s="42"/>
    </row>
    <row r="1924" spans="118:118">
      <c r="DN1924" s="42"/>
    </row>
    <row r="1925" spans="118:118">
      <c r="DN1925" s="42"/>
    </row>
    <row r="1926" spans="118:118">
      <c r="DN1926" s="42"/>
    </row>
    <row r="1927" spans="118:118">
      <c r="DN1927" s="42"/>
    </row>
    <row r="1928" spans="118:118">
      <c r="DN1928" s="42"/>
    </row>
    <row r="1929" spans="118:118">
      <c r="DN1929" s="42"/>
    </row>
    <row r="1930" spans="118:118">
      <c r="DN1930" s="42"/>
    </row>
    <row r="1931" spans="118:118">
      <c r="DN1931" s="42"/>
    </row>
    <row r="1932" spans="118:118">
      <c r="DN1932" s="42"/>
    </row>
    <row r="1933" spans="118:118">
      <c r="DN1933" s="42"/>
    </row>
    <row r="1934" spans="118:118">
      <c r="DN1934" s="42"/>
    </row>
    <row r="1935" spans="118:118">
      <c r="DN1935" s="42"/>
    </row>
    <row r="1936" spans="118:118">
      <c r="DN1936" s="42"/>
    </row>
    <row r="1937" spans="118:118">
      <c r="DN1937" s="42"/>
    </row>
    <row r="1938" spans="118:118">
      <c r="DN1938" s="42"/>
    </row>
    <row r="1939" spans="118:118">
      <c r="DN1939" s="42"/>
    </row>
    <row r="1940" spans="118:118">
      <c r="DN1940" s="42"/>
    </row>
    <row r="1941" spans="118:118">
      <c r="DN1941" s="42"/>
    </row>
    <row r="1942" spans="118:118">
      <c r="DN1942" s="42"/>
    </row>
    <row r="1943" spans="118:118">
      <c r="DN1943" s="42"/>
    </row>
    <row r="1944" spans="118:118">
      <c r="DN1944" s="42"/>
    </row>
    <row r="1945" spans="118:118">
      <c r="DN1945" s="42"/>
    </row>
    <row r="1946" spans="118:118">
      <c r="DN1946" s="42"/>
    </row>
    <row r="1947" spans="118:118">
      <c r="DN1947" s="42"/>
    </row>
    <row r="1948" spans="118:118">
      <c r="DN1948" s="42"/>
    </row>
    <row r="1949" spans="118:118">
      <c r="DN1949" s="42"/>
    </row>
    <row r="1950" spans="118:118">
      <c r="DN1950" s="42"/>
    </row>
    <row r="1951" spans="118:118">
      <c r="DN1951" s="42"/>
    </row>
    <row r="1952" spans="118:118">
      <c r="DN1952" s="42"/>
    </row>
    <row r="1953" spans="118:118">
      <c r="DN1953" s="42"/>
    </row>
    <row r="1954" spans="118:118">
      <c r="DN1954" s="42"/>
    </row>
    <row r="1955" spans="118:118">
      <c r="DN1955" s="42"/>
    </row>
    <row r="1956" spans="118:118">
      <c r="DN1956" s="42"/>
    </row>
    <row r="1957" spans="118:118">
      <c r="DN1957" s="42"/>
    </row>
    <row r="1958" spans="118:118">
      <c r="DN1958" s="42"/>
    </row>
    <row r="1959" spans="118:118">
      <c r="DN1959" s="42"/>
    </row>
    <row r="1960" spans="118:118">
      <c r="DN1960" s="42"/>
    </row>
    <row r="1961" spans="118:118">
      <c r="DN1961" s="42"/>
    </row>
    <row r="1962" spans="118:118">
      <c r="DN1962" s="42"/>
    </row>
    <row r="1963" spans="118:118">
      <c r="DN1963" s="42"/>
    </row>
    <row r="1964" spans="118:118">
      <c r="DN1964" s="42"/>
    </row>
    <row r="1965" spans="118:118">
      <c r="DN1965" s="42"/>
    </row>
    <row r="1966" spans="118:118">
      <c r="DN1966" s="42"/>
    </row>
    <row r="1967" spans="118:118">
      <c r="DN1967" s="42"/>
    </row>
    <row r="1968" spans="118:118">
      <c r="DN1968" s="42"/>
    </row>
    <row r="1969" spans="118:118">
      <c r="DN1969" s="42"/>
    </row>
    <row r="1970" spans="118:118">
      <c r="DN1970" s="42"/>
    </row>
    <row r="1971" spans="118:118">
      <c r="DN1971" s="42"/>
    </row>
    <row r="1972" spans="118:118">
      <c r="DN1972" s="42"/>
    </row>
    <row r="1973" spans="118:118">
      <c r="DN1973" s="42"/>
    </row>
    <row r="1974" spans="118:118">
      <c r="DN1974" s="42"/>
    </row>
    <row r="1975" spans="118:118">
      <c r="DN1975" s="42"/>
    </row>
    <row r="1976" spans="118:118">
      <c r="DN1976" s="42"/>
    </row>
    <row r="1977" spans="118:118">
      <c r="DN1977" s="42"/>
    </row>
    <row r="1978" spans="118:118">
      <c r="DN1978" s="42"/>
    </row>
    <row r="1979" spans="118:118">
      <c r="DN1979" s="42"/>
    </row>
    <row r="1980" spans="118:118">
      <c r="DN1980" s="42"/>
    </row>
    <row r="1981" spans="118:118">
      <c r="DN1981" s="42"/>
    </row>
    <row r="1982" spans="118:118">
      <c r="DN1982" s="42"/>
    </row>
    <row r="1983" spans="118:118">
      <c r="DN1983" s="42"/>
    </row>
    <row r="1984" spans="118:118">
      <c r="DN1984" s="42"/>
    </row>
    <row r="1985" spans="118:118">
      <c r="DN1985" s="42"/>
    </row>
    <row r="1986" spans="118:118">
      <c r="DN1986" s="42"/>
    </row>
    <row r="1987" spans="118:118">
      <c r="DN1987" s="42"/>
    </row>
    <row r="1988" spans="118:118">
      <c r="DN1988" s="42"/>
    </row>
    <row r="1989" spans="118:118">
      <c r="DN1989" s="42"/>
    </row>
    <row r="1990" spans="118:118">
      <c r="DN1990" s="42"/>
    </row>
    <row r="1991" spans="118:118">
      <c r="DN1991" s="42"/>
    </row>
    <row r="1992" spans="118:118">
      <c r="DN1992" s="42"/>
    </row>
    <row r="1993" spans="118:118">
      <c r="DN1993" s="42"/>
    </row>
    <row r="1994" spans="118:118">
      <c r="DN1994" s="42"/>
    </row>
    <row r="1995" spans="118:118">
      <c r="DN1995" s="42"/>
    </row>
    <row r="1996" spans="118:118">
      <c r="DN1996" s="42"/>
    </row>
    <row r="1997" spans="118:118">
      <c r="DN1997" s="42"/>
    </row>
    <row r="1998" spans="118:118">
      <c r="DN1998" s="42"/>
    </row>
    <row r="1999" spans="118:118">
      <c r="DN1999" s="42"/>
    </row>
    <row r="2000" spans="118:118">
      <c r="DN2000" s="42"/>
    </row>
    <row r="2001" spans="118:118">
      <c r="DN2001" s="42"/>
    </row>
    <row r="2002" spans="118:118">
      <c r="DN2002" s="42"/>
    </row>
    <row r="2003" spans="118:118">
      <c r="DN2003" s="42"/>
    </row>
    <row r="2004" spans="118:118">
      <c r="DN2004" s="42"/>
    </row>
    <row r="2005" spans="118:118">
      <c r="DN2005" s="42"/>
    </row>
    <row r="2006" spans="118:118">
      <c r="DN2006" s="42"/>
    </row>
    <row r="2007" spans="118:118">
      <c r="DN2007" s="42"/>
    </row>
    <row r="2008" spans="118:118">
      <c r="DN2008" s="42"/>
    </row>
    <row r="2009" spans="118:118">
      <c r="DN2009" s="42"/>
    </row>
    <row r="2010" spans="118:118">
      <c r="DN2010" s="42"/>
    </row>
    <row r="2011" spans="118:118">
      <c r="DN2011" s="42"/>
    </row>
    <row r="2012" spans="118:118">
      <c r="DN2012" s="42"/>
    </row>
    <row r="2013" spans="118:118">
      <c r="DN2013" s="42"/>
    </row>
    <row r="2014" spans="118:118">
      <c r="DN2014" s="42"/>
    </row>
    <row r="2015" spans="118:118">
      <c r="DN2015" s="42"/>
    </row>
    <row r="2016" spans="118:118">
      <c r="DN2016" s="42"/>
    </row>
    <row r="2017" spans="118:118">
      <c r="DN2017" s="42"/>
    </row>
    <row r="2018" spans="118:118">
      <c r="DN2018" s="42"/>
    </row>
    <row r="2019" spans="118:118">
      <c r="DN2019" s="42"/>
    </row>
    <row r="2020" spans="118:118">
      <c r="DN2020" s="42"/>
    </row>
    <row r="2021" spans="118:118">
      <c r="DN2021" s="42"/>
    </row>
    <row r="2022" spans="118:118">
      <c r="DN2022" s="42"/>
    </row>
    <row r="2023" spans="118:118">
      <c r="DN2023" s="42"/>
    </row>
    <row r="2024" spans="118:118">
      <c r="DN2024" s="42"/>
    </row>
    <row r="2025" spans="118:118">
      <c r="DN2025" s="42"/>
    </row>
    <row r="2026" spans="118:118">
      <c r="DN2026" s="42"/>
    </row>
    <row r="2027" spans="118:118">
      <c r="DN2027" s="42"/>
    </row>
    <row r="2028" spans="118:118">
      <c r="DN2028" s="42"/>
    </row>
    <row r="2029" spans="118:118">
      <c r="DN2029" s="42"/>
    </row>
    <row r="2030" spans="118:118">
      <c r="DN2030" s="42"/>
    </row>
    <row r="2031" spans="118:118">
      <c r="DN2031" s="42"/>
    </row>
    <row r="2032" spans="118:118">
      <c r="DN2032" s="42"/>
    </row>
    <row r="2033" spans="118:118">
      <c r="DN2033" s="42"/>
    </row>
    <row r="2034" spans="118:118">
      <c r="DN2034" s="42"/>
    </row>
    <row r="2035" spans="118:118">
      <c r="DN2035" s="42"/>
    </row>
    <row r="2036" spans="118:118">
      <c r="DN2036" s="42"/>
    </row>
    <row r="2037" spans="118:118">
      <c r="DN2037" s="42"/>
    </row>
    <row r="2038" spans="118:118">
      <c r="DN2038" s="42"/>
    </row>
    <row r="2039" spans="118:118">
      <c r="DN2039" s="42"/>
    </row>
    <row r="2040" spans="118:118">
      <c r="DN2040" s="42"/>
    </row>
    <row r="2041" spans="118:118">
      <c r="DN2041" s="42"/>
    </row>
    <row r="2042" spans="118:118">
      <c r="DN2042" s="42"/>
    </row>
    <row r="2043" spans="118:118">
      <c r="DN2043" s="42"/>
    </row>
    <row r="2044" spans="118:118">
      <c r="DN2044" s="42"/>
    </row>
    <row r="2045" spans="118:118">
      <c r="DN2045" s="42"/>
    </row>
    <row r="2046" spans="118:118">
      <c r="DN2046" s="42"/>
    </row>
    <row r="2047" spans="118:118">
      <c r="DN2047" s="42"/>
    </row>
    <row r="2048" spans="118:118">
      <c r="DN2048" s="42"/>
    </row>
    <row r="2049" spans="118:118">
      <c r="DN2049" s="42"/>
    </row>
    <row r="2050" spans="118:118">
      <c r="DN2050" s="42"/>
    </row>
    <row r="2051" spans="118:118">
      <c r="DN2051" s="42"/>
    </row>
    <row r="2052" spans="118:118">
      <c r="DN2052" s="42"/>
    </row>
    <row r="2053" spans="118:118">
      <c r="DN2053" s="42"/>
    </row>
    <row r="2054" spans="118:118">
      <c r="DN2054" s="42"/>
    </row>
    <row r="2055" spans="118:118">
      <c r="DN2055" s="42"/>
    </row>
    <row r="2056" spans="118:118">
      <c r="DN2056" s="42"/>
    </row>
    <row r="2057" spans="118:118">
      <c r="DN2057" s="42"/>
    </row>
    <row r="2058" spans="118:118">
      <c r="DN2058" s="42"/>
    </row>
    <row r="2059" spans="118:118">
      <c r="DN2059" s="42"/>
    </row>
    <row r="2060" spans="118:118">
      <c r="DN2060" s="42"/>
    </row>
    <row r="2061" spans="118:118">
      <c r="DN2061" s="42"/>
    </row>
    <row r="2062" spans="118:118">
      <c r="DN2062" s="42"/>
    </row>
    <row r="2063" spans="118:118">
      <c r="DN2063" s="42"/>
    </row>
    <row r="2064" spans="118:118">
      <c r="DN2064" s="42"/>
    </row>
    <row r="2065" spans="118:118">
      <c r="DN2065" s="42"/>
    </row>
    <row r="2066" spans="118:118">
      <c r="DN2066" s="42"/>
    </row>
    <row r="2067" spans="118:118">
      <c r="DN2067" s="42"/>
    </row>
    <row r="2068" spans="118:118">
      <c r="DN2068" s="42"/>
    </row>
    <row r="2069" spans="118:118">
      <c r="DN2069" s="42"/>
    </row>
    <row r="2070" spans="118:118">
      <c r="DN2070" s="42"/>
    </row>
    <row r="2071" spans="118:118">
      <c r="DN2071" s="42"/>
    </row>
    <row r="2072" spans="118:118">
      <c r="DN2072" s="42"/>
    </row>
    <row r="2073" spans="118:118">
      <c r="DN2073" s="42"/>
    </row>
    <row r="2074" spans="118:118">
      <c r="DN2074" s="42"/>
    </row>
    <row r="2075" spans="118:118">
      <c r="DN2075" s="42"/>
    </row>
    <row r="2076" spans="118:118">
      <c r="DN2076" s="42"/>
    </row>
    <row r="2077" spans="118:118">
      <c r="DN2077" s="42"/>
    </row>
    <row r="2078" spans="118:118">
      <c r="DN2078" s="42"/>
    </row>
    <row r="2079" spans="118:118">
      <c r="DN2079" s="42"/>
    </row>
    <row r="2080" spans="118:118">
      <c r="DN2080" s="42"/>
    </row>
    <row r="2081" spans="118:118">
      <c r="DN2081" s="42"/>
    </row>
    <row r="2082" spans="118:118">
      <c r="DN2082" s="42"/>
    </row>
    <row r="2083" spans="118:118">
      <c r="DN2083" s="42"/>
    </row>
    <row r="2084" spans="118:118">
      <c r="DN2084" s="42"/>
    </row>
    <row r="2085" spans="118:118">
      <c r="DN2085" s="42"/>
    </row>
    <row r="2086" spans="118:118">
      <c r="DN2086" s="42"/>
    </row>
    <row r="2087" spans="118:118">
      <c r="DN2087" s="42"/>
    </row>
    <row r="2088" spans="118:118">
      <c r="DN2088" s="42"/>
    </row>
    <row r="2089" spans="118:118">
      <c r="DN2089" s="42"/>
    </row>
    <row r="2090" spans="118:118">
      <c r="DN2090" s="42"/>
    </row>
    <row r="2091" spans="118:118">
      <c r="DN2091" s="42"/>
    </row>
    <row r="2092" spans="118:118">
      <c r="DN2092" s="42"/>
    </row>
    <row r="2093" spans="118:118">
      <c r="DN2093" s="42"/>
    </row>
    <row r="2094" spans="118:118">
      <c r="DN2094" s="42"/>
    </row>
    <row r="2095" spans="118:118">
      <c r="DN2095" s="42"/>
    </row>
    <row r="2096" spans="118:118">
      <c r="DN2096" s="42"/>
    </row>
    <row r="2097" spans="118:118">
      <c r="DN2097" s="42"/>
    </row>
    <row r="2098" spans="118:118">
      <c r="DN2098" s="42"/>
    </row>
    <row r="2099" spans="118:118">
      <c r="DN2099" s="42"/>
    </row>
    <row r="2100" spans="118:118">
      <c r="DN2100" s="42"/>
    </row>
    <row r="2101" spans="118:118">
      <c r="DN2101" s="42"/>
    </row>
    <row r="2102" spans="118:118">
      <c r="DN2102" s="42"/>
    </row>
    <row r="2103" spans="118:118">
      <c r="DN2103" s="42"/>
    </row>
    <row r="2104" spans="118:118">
      <c r="DN2104" s="42"/>
    </row>
    <row r="2105" spans="118:118">
      <c r="DN2105" s="42"/>
    </row>
    <row r="2106" spans="118:118">
      <c r="DN2106" s="42"/>
    </row>
    <row r="2107" spans="118:118">
      <c r="DN2107" s="42"/>
    </row>
    <row r="2108" spans="118:118">
      <c r="DN2108" s="42"/>
    </row>
    <row r="2109" spans="118:118">
      <c r="DN2109" s="42"/>
    </row>
    <row r="2110" spans="118:118">
      <c r="DN2110" s="42"/>
    </row>
    <row r="2111" spans="118:118">
      <c r="DN2111" s="42"/>
    </row>
    <row r="2112" spans="118:118">
      <c r="DN2112" s="42"/>
    </row>
    <row r="2113" spans="118:118">
      <c r="DN2113" s="42"/>
    </row>
    <row r="2114" spans="118:118">
      <c r="DN2114" s="42"/>
    </row>
    <row r="2115" spans="118:118">
      <c r="DN2115" s="42"/>
    </row>
    <row r="2116" spans="118:118">
      <c r="DN2116" s="42"/>
    </row>
    <row r="2117" spans="118:118">
      <c r="DN2117" s="42"/>
    </row>
    <row r="2118" spans="118:118">
      <c r="DN2118" s="42"/>
    </row>
    <row r="2119" spans="118:118">
      <c r="DN2119" s="42"/>
    </row>
    <row r="2120" spans="118:118">
      <c r="DN2120" s="42"/>
    </row>
    <row r="2121" spans="118:118">
      <c r="DN2121" s="42"/>
    </row>
    <row r="2122" spans="118:118">
      <c r="DN2122" s="42"/>
    </row>
    <row r="2123" spans="118:118">
      <c r="DN2123" s="42"/>
    </row>
    <row r="2124" spans="118:118">
      <c r="DN2124" s="42"/>
    </row>
    <row r="2125" spans="118:118">
      <c r="DN2125" s="42"/>
    </row>
    <row r="2126" spans="118:118">
      <c r="DN2126" s="42"/>
    </row>
    <row r="2127" spans="118:118">
      <c r="DN2127" s="42"/>
    </row>
    <row r="2128" spans="118:118">
      <c r="DN2128" s="42"/>
    </row>
    <row r="2129" spans="118:118">
      <c r="DN2129" s="42"/>
    </row>
    <row r="2130" spans="118:118">
      <c r="DN2130" s="42"/>
    </row>
    <row r="2131" spans="118:118">
      <c r="DN2131" s="42"/>
    </row>
    <row r="2132" spans="118:118">
      <c r="DN2132" s="42"/>
    </row>
    <row r="2133" spans="118:118">
      <c r="DN2133" s="42"/>
    </row>
    <row r="2134" spans="118:118">
      <c r="DN2134" s="42"/>
    </row>
    <row r="2135" spans="118:118">
      <c r="DN2135" s="42"/>
    </row>
    <row r="2136" spans="118:118">
      <c r="DN2136" s="42"/>
    </row>
    <row r="2137" spans="118:118">
      <c r="DN2137" s="42"/>
    </row>
    <row r="2138" spans="118:118">
      <c r="DN2138" s="42"/>
    </row>
    <row r="2139" spans="118:118">
      <c r="DN2139" s="42"/>
    </row>
    <row r="2140" spans="118:118">
      <c r="DN2140" s="42"/>
    </row>
    <row r="2141" spans="118:118">
      <c r="DN2141" s="42"/>
    </row>
    <row r="2142" spans="118:118">
      <c r="DN2142" s="42"/>
    </row>
    <row r="2143" spans="118:118">
      <c r="DN2143" s="42"/>
    </row>
    <row r="2144" spans="118:118">
      <c r="DN2144" s="42"/>
    </row>
    <row r="2145" spans="118:118">
      <c r="DN2145" s="42"/>
    </row>
    <row r="2146" spans="118:118">
      <c r="DN2146" s="42"/>
    </row>
    <row r="2147" spans="118:118">
      <c r="DN2147" s="42"/>
    </row>
    <row r="2148" spans="118:118">
      <c r="DN2148" s="42"/>
    </row>
    <row r="2149" spans="118:118">
      <c r="DN2149" s="42"/>
    </row>
    <row r="2150" spans="118:118">
      <c r="DN2150" s="42"/>
    </row>
    <row r="2151" spans="118:118">
      <c r="DN2151" s="42"/>
    </row>
    <row r="2152" spans="118:118">
      <c r="DN2152" s="42"/>
    </row>
    <row r="2153" spans="118:118">
      <c r="DN2153" s="42"/>
    </row>
    <row r="2154" spans="118:118">
      <c r="DN2154" s="42"/>
    </row>
    <row r="2155" spans="118:118">
      <c r="DN2155" s="42"/>
    </row>
    <row r="2156" spans="118:118">
      <c r="DN2156" s="42"/>
    </row>
    <row r="2157" spans="118:118">
      <c r="DN2157" s="42"/>
    </row>
    <row r="2158" spans="118:118">
      <c r="DN2158" s="42"/>
    </row>
    <row r="2159" spans="118:118">
      <c r="DN2159" s="42"/>
    </row>
    <row r="2160" spans="118:118">
      <c r="DN2160" s="42"/>
    </row>
    <row r="2161" spans="118:118">
      <c r="DN2161" s="42"/>
    </row>
    <row r="2162" spans="118:118">
      <c r="DN2162" s="42"/>
    </row>
    <row r="2163" spans="118:118">
      <c r="DN2163" s="42"/>
    </row>
    <row r="2164" spans="118:118">
      <c r="DN2164" s="42"/>
    </row>
    <row r="2165" spans="118:118">
      <c r="DN2165" s="42"/>
    </row>
    <row r="2166" spans="118:118">
      <c r="DN2166" s="42"/>
    </row>
    <row r="2167" spans="118:118">
      <c r="DN2167" s="42"/>
    </row>
    <row r="2168" spans="118:118">
      <c r="DN2168" s="42"/>
    </row>
    <row r="2169" spans="118:118">
      <c r="DN2169" s="42"/>
    </row>
    <row r="2170" spans="118:118">
      <c r="DN2170" s="42"/>
    </row>
    <row r="2171" spans="118:118">
      <c r="DN2171" s="42"/>
    </row>
    <row r="2172" spans="118:118">
      <c r="DN2172" s="42"/>
    </row>
    <row r="2173" spans="118:118">
      <c r="DN2173" s="42"/>
    </row>
    <row r="2174" spans="118:118">
      <c r="DN2174" s="42"/>
    </row>
    <row r="2175" spans="118:118">
      <c r="DN2175" s="42"/>
    </row>
    <row r="2176" spans="118:118">
      <c r="DN2176" s="42"/>
    </row>
    <row r="2177" spans="118:118">
      <c r="DN2177" s="42"/>
    </row>
    <row r="2178" spans="118:118">
      <c r="DN2178" s="42"/>
    </row>
    <row r="2179" spans="118:118">
      <c r="DN2179" s="42"/>
    </row>
    <row r="2180" spans="118:118">
      <c r="DN2180" s="42"/>
    </row>
    <row r="2181" spans="118:118">
      <c r="DN2181" s="42"/>
    </row>
    <row r="2182" spans="118:118">
      <c r="DN2182" s="42"/>
    </row>
    <row r="2183" spans="118:118">
      <c r="DN2183" s="42"/>
    </row>
    <row r="2184" spans="118:118">
      <c r="DN2184" s="42"/>
    </row>
    <row r="2185" spans="118:118">
      <c r="DN2185" s="42"/>
    </row>
    <row r="2186" spans="118:118">
      <c r="DN2186" s="42"/>
    </row>
    <row r="2187" spans="118:118">
      <c r="DN2187" s="42"/>
    </row>
    <row r="2188" spans="118:118">
      <c r="DN2188" s="42"/>
    </row>
    <row r="2189" spans="118:118">
      <c r="DN2189" s="42"/>
    </row>
    <row r="2190" spans="118:118">
      <c r="DN2190" s="42"/>
    </row>
    <row r="2191" spans="118:118">
      <c r="DN2191" s="42"/>
    </row>
    <row r="2192" spans="118:118">
      <c r="DN2192" s="42"/>
    </row>
    <row r="2193" spans="118:118">
      <c r="DN2193" s="42"/>
    </row>
    <row r="2194" spans="118:118">
      <c r="DN2194" s="42"/>
    </row>
    <row r="2195" spans="118:118">
      <c r="DN2195" s="42"/>
    </row>
    <row r="2196" spans="118:118">
      <c r="DN2196" s="42"/>
    </row>
    <row r="2197" spans="118:118">
      <c r="DN2197" s="42"/>
    </row>
    <row r="2198" spans="118:118">
      <c r="DN2198" s="42"/>
    </row>
    <row r="2199" spans="118:118">
      <c r="DN2199" s="42"/>
    </row>
    <row r="2200" spans="118:118">
      <c r="DN2200" s="42"/>
    </row>
    <row r="2201" spans="118:118">
      <c r="DN2201" s="42"/>
    </row>
    <row r="2202" spans="118:118">
      <c r="DN2202" s="42"/>
    </row>
    <row r="2203" spans="118:118">
      <c r="DN2203" s="42"/>
    </row>
    <row r="2204" spans="118:118">
      <c r="DN2204" s="42"/>
    </row>
    <row r="2205" spans="118:118">
      <c r="DN2205" s="42"/>
    </row>
    <row r="2206" spans="118:118">
      <c r="DN2206" s="42"/>
    </row>
    <row r="2207" spans="118:118">
      <c r="DN2207" s="42"/>
    </row>
    <row r="2208" spans="118:118">
      <c r="DN2208" s="42"/>
    </row>
    <row r="2209" spans="118:118">
      <c r="DN2209" s="42"/>
    </row>
    <row r="2210" spans="118:118">
      <c r="DN2210" s="42"/>
    </row>
    <row r="2211" spans="118:118">
      <c r="DN2211" s="42"/>
    </row>
    <row r="2212" spans="118:118">
      <c r="DN2212" s="42"/>
    </row>
    <row r="2213" spans="118:118">
      <c r="DN2213" s="42"/>
    </row>
    <row r="2214" spans="118:118">
      <c r="DN2214" s="42"/>
    </row>
    <row r="2215" spans="118:118">
      <c r="DN2215" s="42"/>
    </row>
    <row r="2216" spans="118:118">
      <c r="DN2216" s="42"/>
    </row>
    <row r="2217" spans="118:118">
      <c r="DN2217" s="42"/>
    </row>
    <row r="2218" spans="118:118">
      <c r="DN2218" s="42"/>
    </row>
    <row r="2219" spans="118:118">
      <c r="DN2219" s="42"/>
    </row>
    <row r="2220" spans="118:118">
      <c r="DN2220" s="42"/>
    </row>
    <row r="2221" spans="118:118">
      <c r="DN2221" s="42"/>
    </row>
    <row r="2222" spans="118:118">
      <c r="DN2222" s="42"/>
    </row>
    <row r="2223" spans="118:118">
      <c r="DN2223" s="42"/>
    </row>
    <row r="2224" spans="118:118">
      <c r="DN2224" s="42"/>
    </row>
    <row r="2225" spans="118:118">
      <c r="DN2225" s="42"/>
    </row>
    <row r="2226" spans="118:118">
      <c r="DN2226" s="42"/>
    </row>
    <row r="2227" spans="118:118">
      <c r="DN2227" s="42"/>
    </row>
    <row r="2228" spans="118:118">
      <c r="DN2228" s="42"/>
    </row>
    <row r="2229" spans="118:118">
      <c r="DN2229" s="42"/>
    </row>
    <row r="2230" spans="118:118">
      <c r="DN2230" s="42"/>
    </row>
    <row r="2231" spans="118:118">
      <c r="DN2231" s="42"/>
    </row>
    <row r="2232" spans="118:118">
      <c r="DN2232" s="42"/>
    </row>
    <row r="2233" spans="118:118">
      <c r="DN2233" s="42"/>
    </row>
    <row r="2234" spans="118:118">
      <c r="DN2234" s="42"/>
    </row>
    <row r="2235" spans="118:118">
      <c r="DN2235" s="42"/>
    </row>
    <row r="2236" spans="118:118">
      <c r="DN2236" s="42"/>
    </row>
    <row r="2237" spans="118:118">
      <c r="DN2237" s="42"/>
    </row>
    <row r="2238" spans="118:118">
      <c r="DN2238" s="42"/>
    </row>
    <row r="2239" spans="118:118">
      <c r="DN2239" s="42"/>
    </row>
    <row r="2240" spans="118:118">
      <c r="DN2240" s="42"/>
    </row>
    <row r="2241" spans="118:118">
      <c r="DN2241" s="42"/>
    </row>
    <row r="2242" spans="118:118">
      <c r="DN2242" s="42"/>
    </row>
    <row r="2243" spans="118:118">
      <c r="DN2243" s="42"/>
    </row>
    <row r="2244" spans="118:118">
      <c r="DN2244" s="42"/>
    </row>
    <row r="2245" spans="118:118">
      <c r="DN2245" s="42"/>
    </row>
    <row r="2246" spans="118:118">
      <c r="DN2246" s="42"/>
    </row>
    <row r="2247" spans="118:118">
      <c r="DN2247" s="42"/>
    </row>
    <row r="2248" spans="118:118">
      <c r="DN2248" s="42"/>
    </row>
    <row r="2249" spans="118:118">
      <c r="DN2249" s="42"/>
    </row>
    <row r="2250" spans="118:118">
      <c r="DN2250" s="42"/>
    </row>
    <row r="2251" spans="118:118">
      <c r="DN2251" s="42"/>
    </row>
    <row r="2252" spans="118:118">
      <c r="DN2252" s="42"/>
    </row>
    <row r="2253" spans="118:118">
      <c r="DN2253" s="42"/>
    </row>
    <row r="2254" spans="118:118">
      <c r="DN2254" s="42"/>
    </row>
    <row r="2255" spans="118:118">
      <c r="DN2255" s="42"/>
    </row>
    <row r="2256" spans="118:118">
      <c r="DN2256" s="42"/>
    </row>
    <row r="2257" spans="118:118">
      <c r="DN2257" s="42"/>
    </row>
    <row r="2258" spans="118:118">
      <c r="DN2258" s="42"/>
    </row>
    <row r="2259" spans="118:118">
      <c r="DN2259" s="42"/>
    </row>
    <row r="2260" spans="118:118">
      <c r="DN2260" s="42"/>
    </row>
    <row r="2261" spans="118:118">
      <c r="DN2261" s="42"/>
    </row>
    <row r="2262" spans="118:118">
      <c r="DN2262" s="42"/>
    </row>
    <row r="2263" spans="118:118">
      <c r="DN2263" s="42"/>
    </row>
    <row r="2264" spans="118:118">
      <c r="DN2264" s="42"/>
    </row>
    <row r="2265" spans="118:118">
      <c r="DN2265" s="42"/>
    </row>
    <row r="2266" spans="118:118">
      <c r="DN2266" s="42"/>
    </row>
    <row r="2267" spans="118:118">
      <c r="DN2267" s="42"/>
    </row>
    <row r="2268" spans="118:118">
      <c r="DN2268" s="42"/>
    </row>
    <row r="2269" spans="118:118">
      <c r="DN2269" s="42"/>
    </row>
    <row r="2270" spans="118:118">
      <c r="DN2270" s="42"/>
    </row>
    <row r="2271" spans="118:118">
      <c r="DN2271" s="42"/>
    </row>
    <row r="2272" spans="118:118">
      <c r="DN2272" s="42"/>
    </row>
    <row r="2273" spans="118:118">
      <c r="DN2273" s="42"/>
    </row>
    <row r="2274" spans="118:118">
      <c r="DN2274" s="42"/>
    </row>
    <row r="2275" spans="118:118">
      <c r="DN2275" s="42"/>
    </row>
    <row r="2276" spans="118:118">
      <c r="DN2276" s="42"/>
    </row>
    <row r="2277" spans="118:118">
      <c r="DN2277" s="42"/>
    </row>
    <row r="2278" spans="118:118">
      <c r="DN2278" s="42"/>
    </row>
    <row r="2279" spans="118:118">
      <c r="DN2279" s="42"/>
    </row>
    <row r="2280" spans="118:118">
      <c r="DN2280" s="42"/>
    </row>
    <row r="2281" spans="118:118">
      <c r="DN2281" s="42"/>
    </row>
    <row r="2282" spans="118:118">
      <c r="DN2282" s="42"/>
    </row>
    <row r="2283" spans="118:118">
      <c r="DN2283" s="42"/>
    </row>
    <row r="2284" spans="118:118">
      <c r="DN2284" s="42"/>
    </row>
    <row r="2285" spans="118:118">
      <c r="DN2285" s="42"/>
    </row>
    <row r="2286" spans="118:118">
      <c r="DN2286" s="42"/>
    </row>
    <row r="2287" spans="118:118">
      <c r="DN2287" s="42"/>
    </row>
    <row r="2288" spans="118:118">
      <c r="DN2288" s="42"/>
    </row>
    <row r="2289" spans="118:118">
      <c r="DN2289" s="42"/>
    </row>
    <row r="2290" spans="118:118">
      <c r="DN2290" s="42"/>
    </row>
    <row r="2291" spans="118:118">
      <c r="DN2291" s="42"/>
    </row>
    <row r="2292" spans="118:118">
      <c r="DN2292" s="42"/>
    </row>
    <row r="2293" spans="118:118">
      <c r="DN2293" s="42"/>
    </row>
    <row r="2294" spans="118:118">
      <c r="DN2294" s="42"/>
    </row>
    <row r="2295" spans="118:118">
      <c r="DN2295" s="42"/>
    </row>
    <row r="2296" spans="118:118">
      <c r="DN2296" s="42"/>
    </row>
    <row r="2297" spans="118:118">
      <c r="DN2297" s="42"/>
    </row>
    <row r="2298" spans="118:118">
      <c r="DN2298" s="42"/>
    </row>
    <row r="2299" spans="118:118">
      <c r="DN2299" s="42"/>
    </row>
    <row r="2300" spans="118:118">
      <c r="DN2300" s="42"/>
    </row>
    <row r="2301" spans="118:118">
      <c r="DN2301" s="42"/>
    </row>
    <row r="2302" spans="118:118">
      <c r="DN2302" s="42"/>
    </row>
    <row r="2303" spans="118:118">
      <c r="DN2303" s="42"/>
    </row>
    <row r="2304" spans="118:118">
      <c r="DN2304" s="42"/>
    </row>
    <row r="2305" spans="118:118">
      <c r="DN2305" s="42"/>
    </row>
    <row r="2306" spans="118:118">
      <c r="DN2306" s="42"/>
    </row>
    <row r="2307" spans="118:118">
      <c r="DN2307" s="42"/>
    </row>
    <row r="2308" spans="118:118">
      <c r="DN2308" s="42"/>
    </row>
    <row r="2309" spans="118:118">
      <c r="DN2309" s="42"/>
    </row>
    <row r="2310" spans="118:118">
      <c r="DN2310" s="42"/>
    </row>
    <row r="2311" spans="118:118">
      <c r="DN2311" s="42"/>
    </row>
    <row r="2312" spans="118:118">
      <c r="DN2312" s="42"/>
    </row>
    <row r="2313" spans="118:118">
      <c r="DN2313" s="42"/>
    </row>
    <row r="2314" spans="118:118">
      <c r="DN2314" s="42"/>
    </row>
    <row r="2315" spans="118:118">
      <c r="DN2315" s="42"/>
    </row>
    <row r="2316" spans="118:118">
      <c r="DN2316" s="42"/>
    </row>
    <row r="2317" spans="118:118">
      <c r="DN2317" s="42"/>
    </row>
    <row r="2318" spans="118:118">
      <c r="DN2318" s="42"/>
    </row>
    <row r="2319" spans="118:118">
      <c r="DN2319" s="42"/>
    </row>
    <row r="2320" spans="118:118">
      <c r="DN2320" s="42"/>
    </row>
    <row r="2321" spans="118:118">
      <c r="DN2321" s="42"/>
    </row>
    <row r="2322" spans="118:118">
      <c r="DN2322" s="42"/>
    </row>
    <row r="2323" spans="118:118">
      <c r="DN2323" s="42"/>
    </row>
    <row r="2324" spans="118:118">
      <c r="DN2324" s="42"/>
    </row>
    <row r="2325" spans="118:118">
      <c r="DN2325" s="42"/>
    </row>
    <row r="2326" spans="118:118">
      <c r="DN2326" s="42"/>
    </row>
    <row r="2327" spans="118:118">
      <c r="DN2327" s="42"/>
    </row>
    <row r="2328" spans="118:118">
      <c r="DN2328" s="42"/>
    </row>
    <row r="2329" spans="118:118">
      <c r="DN2329" s="42"/>
    </row>
    <row r="2330" spans="118:118">
      <c r="DN2330" s="42"/>
    </row>
    <row r="2331" spans="118:118">
      <c r="DN2331" s="42"/>
    </row>
    <row r="2332" spans="118:118">
      <c r="DN2332" s="42"/>
    </row>
    <row r="2333" spans="118:118">
      <c r="DN2333" s="42"/>
    </row>
    <row r="2334" spans="118:118">
      <c r="DN2334" s="42"/>
    </row>
    <row r="2335" spans="118:118">
      <c r="DN2335" s="42"/>
    </row>
    <row r="2336" spans="118:118">
      <c r="DN2336" s="42"/>
    </row>
    <row r="2337" spans="118:118">
      <c r="DN2337" s="42"/>
    </row>
    <row r="2338" spans="118:118">
      <c r="DN2338" s="42"/>
    </row>
    <row r="2339" spans="118:118">
      <c r="DN2339" s="42"/>
    </row>
    <row r="2340" spans="118:118">
      <c r="DN2340" s="42"/>
    </row>
    <row r="2341" spans="118:118">
      <c r="DN2341" s="42"/>
    </row>
    <row r="2342" spans="118:118">
      <c r="DN2342" s="42"/>
    </row>
    <row r="2343" spans="118:118">
      <c r="DN2343" s="42"/>
    </row>
    <row r="2344" spans="118:118">
      <c r="DN2344" s="42"/>
    </row>
    <row r="2345" spans="118:118">
      <c r="DN2345" s="42"/>
    </row>
    <row r="2346" spans="118:118">
      <c r="DN2346" s="42"/>
    </row>
    <row r="2347" spans="118:118">
      <c r="DN2347" s="42"/>
    </row>
    <row r="2348" spans="118:118">
      <c r="DN2348" s="42"/>
    </row>
    <row r="2349" spans="118:118">
      <c r="DN2349" s="42"/>
    </row>
    <row r="2350" spans="118:118">
      <c r="DN2350" s="42"/>
    </row>
    <row r="2351" spans="118:118">
      <c r="DN2351" s="42"/>
    </row>
    <row r="2352" spans="118:118">
      <c r="DN2352" s="42"/>
    </row>
    <row r="2353" spans="118:118">
      <c r="DN2353" s="42"/>
    </row>
    <row r="2354" spans="118:118">
      <c r="DN2354" s="42"/>
    </row>
    <row r="2355" spans="118:118">
      <c r="DN2355" s="42"/>
    </row>
    <row r="2356" spans="118:118">
      <c r="DN2356" s="42"/>
    </row>
    <row r="2357" spans="118:118">
      <c r="DN2357" s="42"/>
    </row>
    <row r="2358" spans="118:118">
      <c r="DN2358" s="42"/>
    </row>
    <row r="2359" spans="118:118">
      <c r="DN2359" s="42"/>
    </row>
    <row r="2360" spans="118:118">
      <c r="DN2360" s="42"/>
    </row>
    <row r="2361" spans="118:118">
      <c r="DN2361" s="42"/>
    </row>
    <row r="2362" spans="118:118">
      <c r="DN2362" s="42"/>
    </row>
    <row r="2363" spans="118:118">
      <c r="DN2363" s="42"/>
    </row>
    <row r="2364" spans="118:118">
      <c r="DN2364" s="42"/>
    </row>
    <row r="2365" spans="118:118">
      <c r="DN2365" s="42"/>
    </row>
    <row r="2366" spans="118:118">
      <c r="DN2366" s="42"/>
    </row>
    <row r="2367" spans="118:118">
      <c r="DN2367" s="42"/>
    </row>
    <row r="2368" spans="118:118">
      <c r="DN2368" s="42"/>
    </row>
    <row r="2369" spans="118:118">
      <c r="DN2369" s="42"/>
    </row>
    <row r="2370" spans="118:118">
      <c r="DN2370" s="42"/>
    </row>
    <row r="2371" spans="118:118">
      <c r="DN2371" s="42"/>
    </row>
    <row r="2372" spans="118:118">
      <c r="DN2372" s="42"/>
    </row>
    <row r="2373" spans="118:118">
      <c r="DN2373" s="42"/>
    </row>
    <row r="2374" spans="118:118">
      <c r="DN2374" s="42"/>
    </row>
    <row r="2375" spans="118:118">
      <c r="DN2375" s="42"/>
    </row>
    <row r="2376" spans="118:118">
      <c r="DN2376" s="42"/>
    </row>
    <row r="2377" spans="118:118">
      <c r="DN2377" s="42"/>
    </row>
    <row r="2378" spans="118:118">
      <c r="DN2378" s="42"/>
    </row>
    <row r="2379" spans="118:118">
      <c r="DN2379" s="42"/>
    </row>
    <row r="2380" spans="118:118">
      <c r="DN2380" s="42"/>
    </row>
    <row r="2381" spans="118:118">
      <c r="DN2381" s="42"/>
    </row>
    <row r="2382" spans="118:118">
      <c r="DN2382" s="42"/>
    </row>
    <row r="2383" spans="118:118">
      <c r="DN2383" s="42"/>
    </row>
    <row r="2384" spans="118:118">
      <c r="DN2384" s="42"/>
    </row>
    <row r="2385" spans="118:118">
      <c r="DN2385" s="42"/>
    </row>
    <row r="2386" spans="118:118">
      <c r="DN2386" s="42"/>
    </row>
    <row r="2387" spans="118:118">
      <c r="DN2387" s="42"/>
    </row>
    <row r="2388" spans="118:118">
      <c r="DN2388" s="42"/>
    </row>
    <row r="2389" spans="118:118">
      <c r="DN2389" s="42"/>
    </row>
    <row r="2390" spans="118:118">
      <c r="DN2390" s="42"/>
    </row>
    <row r="2391" spans="118:118">
      <c r="DN2391" s="42"/>
    </row>
    <row r="2392" spans="118:118">
      <c r="DN2392" s="42"/>
    </row>
    <row r="2393" spans="118:118">
      <c r="DN2393" s="42"/>
    </row>
    <row r="2394" spans="118:118">
      <c r="DN2394" s="42"/>
    </row>
    <row r="2395" spans="118:118">
      <c r="DN2395" s="42"/>
    </row>
    <row r="2396" spans="118:118">
      <c r="DN2396" s="42"/>
    </row>
    <row r="2397" spans="118:118">
      <c r="DN2397" s="42"/>
    </row>
    <row r="2398" spans="118:118">
      <c r="DN2398" s="42"/>
    </row>
    <row r="2399" spans="118:118">
      <c r="DN2399" s="42"/>
    </row>
    <row r="2400" spans="118:118">
      <c r="DN2400" s="42"/>
    </row>
    <row r="2401" spans="118:118">
      <c r="DN2401" s="42"/>
    </row>
    <row r="2402" spans="118:118">
      <c r="DN2402" s="42"/>
    </row>
    <row r="2403" spans="118:118">
      <c r="DN2403" s="42"/>
    </row>
    <row r="2404" spans="118:118">
      <c r="DN2404" s="42"/>
    </row>
    <row r="2405" spans="118:118">
      <c r="DN2405" s="42"/>
    </row>
    <row r="2406" spans="118:118">
      <c r="DN2406" s="42"/>
    </row>
    <row r="2407" spans="118:118">
      <c r="DN2407" s="42"/>
    </row>
    <row r="2408" spans="118:118">
      <c r="DN2408" s="42"/>
    </row>
    <row r="2409" spans="118:118">
      <c r="DN2409" s="42"/>
    </row>
    <row r="2410" spans="118:118">
      <c r="DN2410" s="42"/>
    </row>
    <row r="2411" spans="118:118">
      <c r="DN2411" s="42"/>
    </row>
    <row r="2412" spans="118:118">
      <c r="DN2412" s="42"/>
    </row>
    <row r="2413" spans="118:118">
      <c r="DN2413" s="42"/>
    </row>
    <row r="2414" spans="118:118">
      <c r="DN2414" s="42"/>
    </row>
    <row r="2415" spans="118:118">
      <c r="DN2415" s="42"/>
    </row>
    <row r="2416" spans="118:118">
      <c r="DN2416" s="42"/>
    </row>
    <row r="2417" spans="118:118">
      <c r="DN2417" s="42"/>
    </row>
    <row r="2418" spans="118:118">
      <c r="DN2418" s="42"/>
    </row>
    <row r="2419" spans="118:118">
      <c r="DN2419" s="42"/>
    </row>
    <row r="2420" spans="118:118">
      <c r="DN2420" s="42"/>
    </row>
    <row r="2421" spans="118:118">
      <c r="DN2421" s="42"/>
    </row>
    <row r="2422" spans="118:118">
      <c r="DN2422" s="42"/>
    </row>
    <row r="2423" spans="118:118">
      <c r="DN2423" s="42"/>
    </row>
    <row r="2424" spans="118:118">
      <c r="DN2424" s="42"/>
    </row>
    <row r="2425" spans="118:118">
      <c r="DN2425" s="42"/>
    </row>
    <row r="2426" spans="118:118">
      <c r="DN2426" s="42"/>
    </row>
    <row r="2427" spans="118:118">
      <c r="DN2427" s="42"/>
    </row>
    <row r="2428" spans="118:118">
      <c r="DN2428" s="42"/>
    </row>
    <row r="2429" spans="118:118">
      <c r="DN2429" s="42"/>
    </row>
    <row r="2430" spans="118:118">
      <c r="DN2430" s="42"/>
    </row>
    <row r="2431" spans="118:118">
      <c r="DN2431" s="42"/>
    </row>
    <row r="2432" spans="118:118">
      <c r="DN2432" s="42"/>
    </row>
    <row r="2433" spans="118:118">
      <c r="DN2433" s="42"/>
    </row>
    <row r="2434" spans="118:118">
      <c r="DN2434" s="42"/>
    </row>
    <row r="2435" spans="118:118">
      <c r="DN2435" s="42"/>
    </row>
    <row r="2436" spans="118:118">
      <c r="DN2436" s="42"/>
    </row>
    <row r="2437" spans="118:118">
      <c r="DN2437" s="42"/>
    </row>
    <row r="2438" spans="118:118">
      <c r="DN2438" s="42"/>
    </row>
    <row r="2439" spans="118:118">
      <c r="DN2439" s="42"/>
    </row>
    <row r="2440" spans="118:118">
      <c r="DN2440" s="42"/>
    </row>
    <row r="2441" spans="118:118">
      <c r="DN2441" s="42"/>
    </row>
    <row r="2442" spans="118:118">
      <c r="DN2442" s="42"/>
    </row>
    <row r="2443" spans="118:118">
      <c r="DN2443" s="42"/>
    </row>
    <row r="2444" spans="118:118">
      <c r="DN2444" s="42"/>
    </row>
    <row r="2445" spans="118:118">
      <c r="DN2445" s="42"/>
    </row>
    <row r="2446" spans="118:118">
      <c r="DN2446" s="42"/>
    </row>
    <row r="2447" spans="118:118">
      <c r="DN2447" s="42"/>
    </row>
    <row r="2448" spans="118:118">
      <c r="DN2448" s="42"/>
    </row>
    <row r="2449" spans="118:118">
      <c r="DN2449" s="42"/>
    </row>
    <row r="2450" spans="118:118">
      <c r="DN2450" s="42"/>
    </row>
    <row r="2451" spans="118:118">
      <c r="DN2451" s="42"/>
    </row>
    <row r="2452" spans="118:118">
      <c r="DN2452" s="42"/>
    </row>
    <row r="2453" spans="118:118">
      <c r="DN2453" s="42"/>
    </row>
    <row r="2454" spans="118:118">
      <c r="DN2454" s="42"/>
    </row>
    <row r="2455" spans="118:118">
      <c r="DN2455" s="42"/>
    </row>
    <row r="2456" spans="118:118">
      <c r="DN2456" s="42"/>
    </row>
    <row r="2457" spans="118:118">
      <c r="DN2457" s="42"/>
    </row>
    <row r="2458" spans="118:118">
      <c r="DN2458" s="42"/>
    </row>
    <row r="2459" spans="118:118">
      <c r="DN2459" s="42"/>
    </row>
    <row r="2460" spans="118:118">
      <c r="DN2460" s="42"/>
    </row>
    <row r="2461" spans="118:118">
      <c r="DN2461" s="42"/>
    </row>
    <row r="2462" spans="118:118">
      <c r="DN2462" s="42"/>
    </row>
    <row r="2463" spans="118:118">
      <c r="DN2463" s="42"/>
    </row>
    <row r="2464" spans="118:118">
      <c r="DN2464" s="42"/>
    </row>
    <row r="2465" spans="118:118">
      <c r="DN2465" s="42"/>
    </row>
    <row r="2466" spans="118:118">
      <c r="DN2466" s="42"/>
    </row>
    <row r="2467" spans="118:118">
      <c r="DN2467" s="42"/>
    </row>
    <row r="2468" spans="118:118">
      <c r="DN2468" s="42"/>
    </row>
    <row r="2469" spans="118:118">
      <c r="DN2469" s="42"/>
    </row>
    <row r="2470" spans="118:118">
      <c r="DN2470" s="42"/>
    </row>
    <row r="2471" spans="118:118">
      <c r="DN2471" s="42"/>
    </row>
    <row r="2472" spans="118:118">
      <c r="DN2472" s="42"/>
    </row>
    <row r="2473" spans="118:118">
      <c r="DN2473" s="42"/>
    </row>
    <row r="2474" spans="118:118">
      <c r="DN2474" s="42"/>
    </row>
    <row r="2475" spans="118:118">
      <c r="DN2475" s="42"/>
    </row>
    <row r="2476" spans="118:118">
      <c r="DN2476" s="42"/>
    </row>
    <row r="2477" spans="118:118">
      <c r="DN2477" s="42"/>
    </row>
    <row r="2478" spans="118:118">
      <c r="DN2478" s="42"/>
    </row>
    <row r="2479" spans="118:118">
      <c r="DN2479" s="42"/>
    </row>
    <row r="2480" spans="118:118">
      <c r="DN2480" s="42"/>
    </row>
    <row r="2481" spans="118:118">
      <c r="DN2481" s="42"/>
    </row>
    <row r="2482" spans="118:118">
      <c r="DN2482" s="42"/>
    </row>
    <row r="2483" spans="118:118">
      <c r="DN2483" s="42"/>
    </row>
    <row r="2484" spans="118:118">
      <c r="DN2484" s="42"/>
    </row>
    <row r="2485" spans="118:118">
      <c r="DN2485" s="42"/>
    </row>
    <row r="2486" spans="118:118">
      <c r="DN2486" s="42"/>
    </row>
    <row r="2487" spans="118:118">
      <c r="DN2487" s="42"/>
    </row>
    <row r="2488" spans="118:118">
      <c r="DN2488" s="42"/>
    </row>
    <row r="2489" spans="118:118">
      <c r="DN2489" s="42"/>
    </row>
    <row r="2490" spans="118:118">
      <c r="DN2490" s="42"/>
    </row>
    <row r="2491" spans="118:118">
      <c r="DN2491" s="42"/>
    </row>
    <row r="2492" spans="118:118">
      <c r="DN2492" s="42"/>
    </row>
    <row r="2493" spans="118:118">
      <c r="DN2493" s="42"/>
    </row>
    <row r="2494" spans="118:118">
      <c r="DN2494" s="42"/>
    </row>
    <row r="2495" spans="118:118">
      <c r="DN2495" s="42"/>
    </row>
    <row r="2496" spans="118:118">
      <c r="DN2496" s="42"/>
    </row>
    <row r="2497" spans="118:118">
      <c r="DN2497" s="42"/>
    </row>
    <row r="2498" spans="118:118">
      <c r="DN2498" s="42"/>
    </row>
    <row r="2499" spans="118:118">
      <c r="DN2499" s="42"/>
    </row>
    <row r="2500" spans="118:118">
      <c r="DN2500" s="42"/>
    </row>
    <row r="2501" spans="118:118">
      <c r="DN2501" s="42"/>
    </row>
    <row r="2502" spans="118:118">
      <c r="DN2502" s="42"/>
    </row>
    <row r="2503" spans="118:118">
      <c r="DN2503" s="42"/>
    </row>
    <row r="2504" spans="118:118">
      <c r="DN2504" s="42"/>
    </row>
    <row r="2505" spans="118:118">
      <c r="DN2505" s="42"/>
    </row>
    <row r="2506" spans="118:118">
      <c r="DN2506" s="42"/>
    </row>
    <row r="2507" spans="118:118">
      <c r="DN2507" s="42"/>
    </row>
    <row r="2508" spans="118:118">
      <c r="DN2508" s="42"/>
    </row>
    <row r="2509" spans="118:118">
      <c r="DN2509" s="42"/>
    </row>
    <row r="2510" spans="118:118">
      <c r="DN2510" s="42"/>
    </row>
    <row r="2511" spans="118:118">
      <c r="DN2511" s="42"/>
    </row>
    <row r="2512" spans="118:118">
      <c r="DN2512" s="42"/>
    </row>
    <row r="2513" spans="118:118">
      <c r="DN2513" s="42"/>
    </row>
    <row r="2514" spans="118:118">
      <c r="DN2514" s="42"/>
    </row>
    <row r="2515" spans="118:118">
      <c r="DN2515" s="42"/>
    </row>
    <row r="2516" spans="118:118">
      <c r="DN2516" s="42"/>
    </row>
    <row r="2517" spans="118:118">
      <c r="DN2517" s="42"/>
    </row>
    <row r="2518" spans="118:118">
      <c r="DN2518" s="42"/>
    </row>
    <row r="2519" spans="118:118">
      <c r="DN2519" s="42"/>
    </row>
    <row r="2520" spans="118:118">
      <c r="DN2520" s="42"/>
    </row>
    <row r="2521" spans="118:118">
      <c r="DN2521" s="42"/>
    </row>
    <row r="2522" spans="118:118">
      <c r="DN2522" s="42"/>
    </row>
    <row r="2523" spans="118:118">
      <c r="DN2523" s="42"/>
    </row>
    <row r="2524" spans="118:118">
      <c r="DN2524" s="42"/>
    </row>
    <row r="2525" spans="118:118">
      <c r="DN2525" s="42"/>
    </row>
    <row r="2526" spans="118:118">
      <c r="DN2526" s="42"/>
    </row>
    <row r="2527" spans="118:118">
      <c r="DN2527" s="42"/>
    </row>
    <row r="2528" spans="118:118">
      <c r="DN2528" s="42"/>
    </row>
    <row r="2529" spans="118:118">
      <c r="DN2529" s="42"/>
    </row>
    <row r="2530" spans="118:118">
      <c r="DN2530" s="42"/>
    </row>
    <row r="2531" spans="118:118">
      <c r="DN2531" s="42"/>
    </row>
    <row r="2532" spans="118:118">
      <c r="DN2532" s="42"/>
    </row>
    <row r="2533" spans="118:118">
      <c r="DN2533" s="42"/>
    </row>
    <row r="2534" spans="118:118">
      <c r="DN2534" s="42"/>
    </row>
    <row r="2535" spans="118:118">
      <c r="DN2535" s="42"/>
    </row>
    <row r="2536" spans="118:118">
      <c r="DN2536" s="42"/>
    </row>
    <row r="2537" spans="118:118">
      <c r="DN2537" s="42"/>
    </row>
    <row r="2538" spans="118:118">
      <c r="DN2538" s="42"/>
    </row>
    <row r="2539" spans="118:118">
      <c r="DN2539" s="42"/>
    </row>
    <row r="2540" spans="118:118">
      <c r="DN2540" s="42"/>
    </row>
    <row r="2541" spans="118:118">
      <c r="DN2541" s="42"/>
    </row>
    <row r="2542" spans="118:118">
      <c r="DN2542" s="42"/>
    </row>
    <row r="2543" spans="118:118">
      <c r="DN2543" s="42"/>
    </row>
    <row r="2544" spans="118:118">
      <c r="DN2544" s="42"/>
    </row>
    <row r="2545" spans="118:118">
      <c r="DN2545" s="42"/>
    </row>
    <row r="2546" spans="118:118">
      <c r="DN2546" s="42"/>
    </row>
    <row r="2547" spans="118:118">
      <c r="DN2547" s="42"/>
    </row>
    <row r="2548" spans="118:118">
      <c r="DN2548" s="42"/>
    </row>
    <row r="2549" spans="118:118">
      <c r="DN2549" s="42"/>
    </row>
    <row r="2550" spans="118:118">
      <c r="DN2550" s="42"/>
    </row>
    <row r="2551" spans="118:118">
      <c r="DN2551" s="42"/>
    </row>
    <row r="2552" spans="118:118">
      <c r="DN2552" s="42"/>
    </row>
    <row r="2553" spans="118:118">
      <c r="DN2553" s="42"/>
    </row>
    <row r="2554" spans="118:118">
      <c r="DN2554" s="42"/>
    </row>
    <row r="2555" spans="118:118">
      <c r="DN2555" s="42"/>
    </row>
    <row r="2556" spans="118:118">
      <c r="DN2556" s="42"/>
    </row>
    <row r="2557" spans="118:118">
      <c r="DN2557" s="42"/>
    </row>
    <row r="2558" spans="118:118">
      <c r="DN2558" s="42"/>
    </row>
    <row r="2559" spans="118:118">
      <c r="DN2559" s="42"/>
    </row>
    <row r="2560" spans="118:118">
      <c r="DN2560" s="42"/>
    </row>
    <row r="2561" spans="118:118">
      <c r="DN2561" s="42"/>
    </row>
    <row r="2562" spans="118:118">
      <c r="DN2562" s="42"/>
    </row>
    <row r="2563" spans="118:118">
      <c r="DN2563" s="42"/>
    </row>
    <row r="2564" spans="118:118">
      <c r="DN2564" s="42"/>
    </row>
    <row r="2565" spans="118:118">
      <c r="DN2565" s="42"/>
    </row>
    <row r="2566" spans="118:118">
      <c r="DN2566" s="42"/>
    </row>
    <row r="2567" spans="118:118">
      <c r="DN2567" s="42"/>
    </row>
    <row r="2568" spans="118:118">
      <c r="DN2568" s="42"/>
    </row>
    <row r="2569" spans="118:118">
      <c r="DN2569" s="42"/>
    </row>
    <row r="2570" spans="118:118">
      <c r="DN2570" s="42"/>
    </row>
    <row r="2571" spans="118:118">
      <c r="DN2571" s="42"/>
    </row>
    <row r="2572" spans="118:118">
      <c r="DN2572" s="42"/>
    </row>
    <row r="2573" spans="118:118">
      <c r="DN2573" s="42"/>
    </row>
    <row r="2574" spans="118:118">
      <c r="DN2574" s="42"/>
    </row>
    <row r="2575" spans="118:118">
      <c r="DN2575" s="42"/>
    </row>
    <row r="2576" spans="118:118">
      <c r="DN2576" s="42"/>
    </row>
    <row r="2577" spans="118:118">
      <c r="DN2577" s="42"/>
    </row>
    <row r="2578" spans="118:118">
      <c r="DN2578" s="42"/>
    </row>
    <row r="2579" spans="118:118">
      <c r="DN2579" s="42"/>
    </row>
    <row r="2580" spans="118:118">
      <c r="DN2580" s="42"/>
    </row>
    <row r="2581" spans="118:118">
      <c r="DN2581" s="42"/>
    </row>
    <row r="2582" spans="118:118">
      <c r="DN2582" s="42"/>
    </row>
    <row r="2583" spans="118:118">
      <c r="DN2583" s="42"/>
    </row>
    <row r="2584" spans="118:118">
      <c r="DN2584" s="42"/>
    </row>
    <row r="2585" spans="118:118">
      <c r="DN2585" s="42"/>
    </row>
    <row r="2586" spans="118:118">
      <c r="DN2586" s="42"/>
    </row>
    <row r="2587" spans="118:118">
      <c r="DN2587" s="42"/>
    </row>
    <row r="2588" spans="118:118">
      <c r="DN2588" s="42"/>
    </row>
    <row r="2589" spans="118:118">
      <c r="DN2589" s="42"/>
    </row>
    <row r="2590" spans="118:118">
      <c r="DN2590" s="42"/>
    </row>
    <row r="2591" spans="118:118">
      <c r="DN2591" s="42"/>
    </row>
    <row r="2592" spans="118:118">
      <c r="DN2592" s="42"/>
    </row>
    <row r="2593" spans="118:118">
      <c r="DN2593" s="42"/>
    </row>
    <row r="2594" spans="118:118">
      <c r="DN2594" s="42"/>
    </row>
    <row r="2595" spans="118:118">
      <c r="DN2595" s="42"/>
    </row>
    <row r="2596" spans="118:118">
      <c r="DN2596" s="42"/>
    </row>
    <row r="2597" spans="118:118">
      <c r="DN2597" s="42"/>
    </row>
    <row r="2598" spans="118:118">
      <c r="DN2598" s="42"/>
    </row>
    <row r="2599" spans="118:118">
      <c r="DN2599" s="42"/>
    </row>
    <row r="2600" spans="118:118">
      <c r="DN2600" s="42"/>
    </row>
    <row r="2601" spans="118:118">
      <c r="DN2601" s="42"/>
    </row>
    <row r="2602" spans="118:118">
      <c r="DN2602" s="42"/>
    </row>
    <row r="2603" spans="118:118">
      <c r="DN2603" s="42"/>
    </row>
    <row r="2604" spans="118:118">
      <c r="DN2604" s="42"/>
    </row>
    <row r="2605" spans="118:118">
      <c r="DN2605" s="42"/>
    </row>
    <row r="2606" spans="118:118">
      <c r="DN2606" s="42"/>
    </row>
    <row r="2607" spans="118:118">
      <c r="DN2607" s="42"/>
    </row>
    <row r="2608" spans="118:118">
      <c r="DN2608" s="42"/>
    </row>
    <row r="2609" spans="118:118">
      <c r="DN2609" s="42"/>
    </row>
    <row r="2610" spans="118:118">
      <c r="DN2610" s="42"/>
    </row>
    <row r="2611" spans="118:118">
      <c r="DN2611" s="42"/>
    </row>
    <row r="2612" spans="118:118">
      <c r="DN2612" s="42"/>
    </row>
    <row r="2613" spans="118:118">
      <c r="DN2613" s="42"/>
    </row>
    <row r="2614" spans="118:118">
      <c r="DN2614" s="42"/>
    </row>
    <row r="2615" spans="118:118">
      <c r="DN2615" s="42"/>
    </row>
    <row r="2616" spans="118:118">
      <c r="DN2616" s="42"/>
    </row>
    <row r="2617" spans="118:118">
      <c r="DN2617" s="42"/>
    </row>
    <row r="2618" spans="118:118">
      <c r="DN2618" s="42"/>
    </row>
    <row r="2619" spans="118:118">
      <c r="DN2619" s="42"/>
    </row>
    <row r="2620" spans="118:118">
      <c r="DN2620" s="42"/>
    </row>
    <row r="2621" spans="118:118">
      <c r="DN2621" s="42"/>
    </row>
    <row r="2622" spans="118:118">
      <c r="DN2622" s="42"/>
    </row>
    <row r="2623" spans="118:118">
      <c r="DN2623" s="42"/>
    </row>
    <row r="2624" spans="118:118">
      <c r="DN2624" s="42"/>
    </row>
    <row r="2625" spans="118:118">
      <c r="DN2625" s="42"/>
    </row>
    <row r="2626" spans="118:118">
      <c r="DN2626" s="42"/>
    </row>
    <row r="2627" spans="118:118">
      <c r="DN2627" s="42"/>
    </row>
    <row r="2628" spans="118:118">
      <c r="DN2628" s="42"/>
    </row>
    <row r="2629" spans="118:118">
      <c r="DN2629" s="42"/>
    </row>
    <row r="2630" spans="118:118">
      <c r="DN2630" s="42"/>
    </row>
    <row r="2631" spans="118:118">
      <c r="DN2631" s="42"/>
    </row>
    <row r="2632" spans="118:118">
      <c r="DN2632" s="42"/>
    </row>
    <row r="2633" spans="118:118">
      <c r="DN2633" s="42"/>
    </row>
    <row r="2634" spans="118:118">
      <c r="DN2634" s="42"/>
    </row>
    <row r="2635" spans="118:118">
      <c r="DN2635" s="42"/>
    </row>
    <row r="2636" spans="118:118">
      <c r="DN2636" s="42"/>
    </row>
    <row r="2637" spans="118:118">
      <c r="DN2637" s="42"/>
    </row>
    <row r="2638" spans="118:118">
      <c r="DN2638" s="42"/>
    </row>
    <row r="2639" spans="118:118">
      <c r="DN2639" s="42"/>
    </row>
    <row r="2640" spans="118:118">
      <c r="DN2640" s="42"/>
    </row>
    <row r="2641" spans="118:118">
      <c r="DN2641" s="42"/>
    </row>
    <row r="2642" spans="118:118">
      <c r="DN2642" s="42"/>
    </row>
    <row r="2643" spans="118:118">
      <c r="DN2643" s="42"/>
    </row>
    <row r="2644" spans="118:118">
      <c r="DN2644" s="42"/>
    </row>
    <row r="2645" spans="118:118">
      <c r="DN2645" s="42"/>
    </row>
    <row r="2646" spans="118:118">
      <c r="DN2646" s="42"/>
    </row>
    <row r="2647" spans="118:118">
      <c r="DN2647" s="42"/>
    </row>
    <row r="2648" spans="118:118">
      <c r="DN2648" s="42"/>
    </row>
    <row r="2649" spans="118:118">
      <c r="DN2649" s="42"/>
    </row>
    <row r="2650" spans="118:118">
      <c r="DN2650" s="42"/>
    </row>
    <row r="2651" spans="118:118">
      <c r="DN2651" s="42"/>
    </row>
    <row r="2652" spans="118:118">
      <c r="DN2652" s="42"/>
    </row>
    <row r="2653" spans="118:118">
      <c r="DN2653" s="42"/>
    </row>
    <row r="2654" spans="118:118">
      <c r="DN2654" s="42"/>
    </row>
    <row r="2655" spans="118:118">
      <c r="DN2655" s="42"/>
    </row>
    <row r="2656" spans="118:118">
      <c r="DN2656" s="42"/>
    </row>
    <row r="2657" spans="118:118">
      <c r="DN2657" s="42"/>
    </row>
    <row r="2658" spans="118:118">
      <c r="DN2658" s="42"/>
    </row>
    <row r="2659" spans="118:118">
      <c r="DN2659" s="42"/>
    </row>
    <row r="2660" spans="118:118">
      <c r="DN2660" s="42"/>
    </row>
    <row r="2661" spans="118:118">
      <c r="DN2661" s="42"/>
    </row>
    <row r="2662" spans="118:118">
      <c r="DN2662" s="42"/>
    </row>
    <row r="2663" spans="118:118">
      <c r="DN2663" s="42"/>
    </row>
    <row r="2664" spans="118:118">
      <c r="DN2664" s="42"/>
    </row>
    <row r="2665" spans="118:118">
      <c r="DN2665" s="42"/>
    </row>
    <row r="2666" spans="118:118">
      <c r="DN2666" s="42"/>
    </row>
    <row r="2667" spans="118:118">
      <c r="DN2667" s="42"/>
    </row>
    <row r="2668" spans="118:118">
      <c r="DN2668" s="42"/>
    </row>
    <row r="2669" spans="118:118">
      <c r="DN2669" s="42"/>
    </row>
    <row r="2670" spans="118:118">
      <c r="DN2670" s="42"/>
    </row>
    <row r="2671" spans="118:118">
      <c r="DN2671" s="42"/>
    </row>
    <row r="2672" spans="118:118">
      <c r="DN2672" s="42"/>
    </row>
    <row r="2673" spans="118:118">
      <c r="DN2673" s="42"/>
    </row>
    <row r="2674" spans="118:118">
      <c r="DN2674" s="42"/>
    </row>
    <row r="2675" spans="118:118">
      <c r="DN2675" s="42"/>
    </row>
    <row r="2676" spans="118:118">
      <c r="DN2676" s="42"/>
    </row>
    <row r="2677" spans="118:118">
      <c r="DN2677" s="42"/>
    </row>
    <row r="2678" spans="118:118">
      <c r="DN2678" s="42"/>
    </row>
    <row r="2679" spans="118:118">
      <c r="DN2679" s="42"/>
    </row>
    <row r="2680" spans="118:118">
      <c r="DN2680" s="42"/>
    </row>
    <row r="2681" spans="118:118">
      <c r="DN2681" s="42"/>
    </row>
    <row r="2682" spans="118:118">
      <c r="DN2682" s="42"/>
    </row>
    <row r="2683" spans="118:118">
      <c r="DN2683" s="42"/>
    </row>
    <row r="2684" spans="118:118">
      <c r="DN2684" s="42"/>
    </row>
    <row r="2685" spans="118:118">
      <c r="DN2685" s="42"/>
    </row>
    <row r="2686" spans="118:118">
      <c r="DN2686" s="42"/>
    </row>
    <row r="2687" spans="118:118">
      <c r="DN2687" s="42"/>
    </row>
    <row r="2688" spans="118:118">
      <c r="DN2688" s="42"/>
    </row>
    <row r="2689" spans="118:118">
      <c r="DN2689" s="42"/>
    </row>
    <row r="2690" spans="118:118">
      <c r="DN2690" s="42"/>
    </row>
    <row r="2691" spans="118:118">
      <c r="DN2691" s="42"/>
    </row>
    <row r="2692" spans="118:118">
      <c r="DN2692" s="42"/>
    </row>
    <row r="2693" spans="118:118">
      <c r="DN2693" s="42"/>
    </row>
    <row r="2694" spans="118:118">
      <c r="DN2694" s="42"/>
    </row>
    <row r="2695" spans="118:118">
      <c r="DN2695" s="42"/>
    </row>
    <row r="2696" spans="118:118">
      <c r="DN2696" s="42"/>
    </row>
    <row r="2697" spans="118:118">
      <c r="DN2697" s="42"/>
    </row>
    <row r="2698" spans="118:118">
      <c r="DN2698" s="42"/>
    </row>
    <row r="2699" spans="118:118">
      <c r="DN2699" s="42"/>
    </row>
    <row r="2700" spans="118:118">
      <c r="DN2700" s="42"/>
    </row>
    <row r="2701" spans="118:118">
      <c r="DN2701" s="42"/>
    </row>
    <row r="2702" spans="118:118">
      <c r="DN2702" s="42"/>
    </row>
    <row r="2703" spans="118:118">
      <c r="DN2703" s="42"/>
    </row>
    <row r="2704" spans="118:118">
      <c r="DN2704" s="42"/>
    </row>
    <row r="2705" spans="118:118">
      <c r="DN2705" s="42"/>
    </row>
    <row r="2706" spans="118:118">
      <c r="DN2706" s="42"/>
    </row>
    <row r="2707" spans="118:118">
      <c r="DN2707" s="42"/>
    </row>
    <row r="2708" spans="118:118">
      <c r="DN2708" s="42"/>
    </row>
    <row r="2709" spans="118:118">
      <c r="DN2709" s="42"/>
    </row>
    <row r="2710" spans="118:118">
      <c r="DN2710" s="42"/>
    </row>
    <row r="2711" spans="118:118">
      <c r="DN2711" s="42"/>
    </row>
    <row r="2712" spans="118:118">
      <c r="DN2712" s="42"/>
    </row>
    <row r="2713" spans="118:118">
      <c r="DN2713" s="42"/>
    </row>
    <row r="2714" spans="118:118">
      <c r="DN2714" s="42"/>
    </row>
    <row r="2715" spans="118:118">
      <c r="DN2715" s="42"/>
    </row>
    <row r="2716" spans="118:118">
      <c r="DN2716" s="42"/>
    </row>
    <row r="2717" spans="118:118">
      <c r="DN2717" s="42"/>
    </row>
    <row r="2718" spans="118:118">
      <c r="DN2718" s="42"/>
    </row>
    <row r="2719" spans="118:118">
      <c r="DN2719" s="42"/>
    </row>
    <row r="2720" spans="118:118">
      <c r="DN2720" s="42"/>
    </row>
    <row r="2721" spans="118:118">
      <c r="DN2721" s="42"/>
    </row>
    <row r="2722" spans="118:118">
      <c r="DN2722" s="42"/>
    </row>
    <row r="2723" spans="118:118">
      <c r="DN2723" s="42"/>
    </row>
    <row r="2724" spans="118:118">
      <c r="DN2724" s="42"/>
    </row>
    <row r="2725" spans="118:118">
      <c r="DN2725" s="42"/>
    </row>
    <row r="2726" spans="118:118">
      <c r="DN2726" s="42"/>
    </row>
    <row r="2727" spans="118:118">
      <c r="DN2727" s="42"/>
    </row>
    <row r="2728" spans="118:118">
      <c r="DN2728" s="42"/>
    </row>
    <row r="2729" spans="118:118">
      <c r="DN2729" s="42"/>
    </row>
    <row r="2730" spans="118:118">
      <c r="DN2730" s="42"/>
    </row>
    <row r="2731" spans="118:118">
      <c r="DN2731" s="42"/>
    </row>
    <row r="2732" spans="118:118">
      <c r="DN2732" s="42"/>
    </row>
    <row r="2733" spans="118:118">
      <c r="DN2733" s="42"/>
    </row>
    <row r="2734" spans="118:118">
      <c r="DN2734" s="42"/>
    </row>
    <row r="2735" spans="118:118">
      <c r="DN2735" s="42"/>
    </row>
    <row r="2736" spans="118:118">
      <c r="DN2736" s="42"/>
    </row>
    <row r="2737" spans="118:118">
      <c r="DN2737" s="42"/>
    </row>
    <row r="2738" spans="118:118">
      <c r="DN2738" s="42"/>
    </row>
    <row r="2739" spans="118:118">
      <c r="DN2739" s="42"/>
    </row>
    <row r="2740" spans="118:118">
      <c r="DN2740" s="42"/>
    </row>
    <row r="2741" spans="118:118">
      <c r="DN2741" s="42"/>
    </row>
    <row r="2742" spans="118:118">
      <c r="DN2742" s="42"/>
    </row>
    <row r="2743" spans="118:118">
      <c r="DN2743" s="42"/>
    </row>
    <row r="2744" spans="118:118">
      <c r="DN2744" s="42"/>
    </row>
    <row r="2745" spans="118:118">
      <c r="DN2745" s="42"/>
    </row>
    <row r="2746" spans="118:118">
      <c r="DN2746" s="42"/>
    </row>
    <row r="2747" spans="118:118">
      <c r="DN2747" s="42"/>
    </row>
    <row r="2748" spans="118:118">
      <c r="DN2748" s="42"/>
    </row>
    <row r="2749" spans="118:118">
      <c r="DN2749" s="42"/>
    </row>
    <row r="2750" spans="118:118">
      <c r="DN2750" s="42"/>
    </row>
    <row r="2751" spans="118:118">
      <c r="DN2751" s="42"/>
    </row>
    <row r="2752" spans="118:118">
      <c r="DN2752" s="42"/>
    </row>
    <row r="2753" spans="118:118">
      <c r="DN2753" s="42"/>
    </row>
    <row r="2754" spans="118:118">
      <c r="DN2754" s="42"/>
    </row>
    <row r="2755" spans="118:118">
      <c r="DN2755" s="42"/>
    </row>
    <row r="2756" spans="118:118">
      <c r="DN2756" s="42"/>
    </row>
    <row r="2757" spans="118:118">
      <c r="DN2757" s="42"/>
    </row>
    <row r="2758" spans="118:118">
      <c r="DN2758" s="42"/>
    </row>
    <row r="2759" spans="118:118">
      <c r="DN2759" s="42"/>
    </row>
    <row r="2760" spans="118:118">
      <c r="DN2760" s="42"/>
    </row>
    <row r="2761" spans="118:118">
      <c r="DN2761" s="42"/>
    </row>
    <row r="2762" spans="118:118">
      <c r="DN2762" s="42"/>
    </row>
    <row r="2763" spans="118:118">
      <c r="DN2763" s="42"/>
    </row>
    <row r="2764" spans="118:118">
      <c r="DN2764" s="42"/>
    </row>
    <row r="2765" spans="118:118">
      <c r="DN2765" s="42"/>
    </row>
    <row r="2766" spans="118:118">
      <c r="DN2766" s="42"/>
    </row>
    <row r="2767" spans="118:118">
      <c r="DN2767" s="42"/>
    </row>
    <row r="2768" spans="118:118">
      <c r="DN2768" s="42"/>
    </row>
    <row r="2769" spans="118:118">
      <c r="DN2769" s="42"/>
    </row>
    <row r="2770" spans="118:118">
      <c r="DN2770" s="42"/>
    </row>
    <row r="2771" spans="118:118">
      <c r="DN2771" s="42"/>
    </row>
    <row r="2772" spans="118:118">
      <c r="DN2772" s="42"/>
    </row>
    <row r="2773" spans="118:118">
      <c r="DN2773" s="42"/>
    </row>
    <row r="2774" spans="118:118">
      <c r="DN2774" s="42"/>
    </row>
    <row r="2775" spans="118:118">
      <c r="DN2775" s="42"/>
    </row>
    <row r="2776" spans="118:118">
      <c r="DN2776" s="42"/>
    </row>
    <row r="2777" spans="118:118">
      <c r="DN2777" s="42"/>
    </row>
    <row r="2778" spans="118:118">
      <c r="DN2778" s="42"/>
    </row>
    <row r="2779" spans="118:118">
      <c r="DN2779" s="42"/>
    </row>
    <row r="2780" spans="118:118">
      <c r="DN2780" s="42"/>
    </row>
    <row r="2781" spans="118:118">
      <c r="DN2781" s="42"/>
    </row>
    <row r="2782" spans="118:118">
      <c r="DN2782" s="42"/>
    </row>
    <row r="2783" spans="118:118">
      <c r="DN2783" s="42"/>
    </row>
    <row r="2784" spans="118:118">
      <c r="DN2784" s="42"/>
    </row>
    <row r="2785" spans="118:118">
      <c r="DN2785" s="42"/>
    </row>
    <row r="2786" spans="118:118">
      <c r="DN2786" s="42"/>
    </row>
    <row r="2787" spans="118:118">
      <c r="DN2787" s="42"/>
    </row>
    <row r="2788" spans="118:118">
      <c r="DN2788" s="42"/>
    </row>
    <row r="2789" spans="118:118">
      <c r="DN2789" s="42"/>
    </row>
    <row r="2790" spans="118:118">
      <c r="DN2790" s="42"/>
    </row>
    <row r="2791" spans="118:118">
      <c r="DN2791" s="42"/>
    </row>
    <row r="2792" spans="118:118">
      <c r="DN2792" s="42"/>
    </row>
    <row r="2793" spans="118:118">
      <c r="DN2793" s="42"/>
    </row>
    <row r="2794" spans="118:118">
      <c r="DN2794" s="42"/>
    </row>
    <row r="2795" spans="118:118">
      <c r="DN2795" s="42"/>
    </row>
    <row r="2796" spans="118:118">
      <c r="DN2796" s="42"/>
    </row>
    <row r="2797" spans="118:118">
      <c r="DN2797" s="42"/>
    </row>
    <row r="2798" spans="118:118">
      <c r="DN2798" s="42"/>
    </row>
    <row r="2799" spans="118:118">
      <c r="DN2799" s="42"/>
    </row>
    <row r="2800" spans="118:118">
      <c r="DN2800" s="42"/>
    </row>
    <row r="2801" spans="118:118">
      <c r="DN2801" s="42"/>
    </row>
    <row r="2802" spans="118:118">
      <c r="DN2802" s="42"/>
    </row>
    <row r="2803" spans="118:118">
      <c r="DN2803" s="42"/>
    </row>
    <row r="2804" spans="118:118">
      <c r="DN2804" s="42"/>
    </row>
    <row r="2805" spans="118:118">
      <c r="DN2805" s="42"/>
    </row>
    <row r="2806" spans="118:118">
      <c r="DN2806" s="42"/>
    </row>
    <row r="2807" spans="118:118">
      <c r="DN2807" s="42"/>
    </row>
    <row r="2808" spans="118:118">
      <c r="DN2808" s="42"/>
    </row>
    <row r="2809" spans="118:118">
      <c r="DN2809" s="42"/>
    </row>
    <row r="2810" spans="118:118">
      <c r="DN2810" s="42"/>
    </row>
    <row r="2811" spans="118:118">
      <c r="DN2811" s="42"/>
    </row>
    <row r="2812" spans="118:118">
      <c r="DN2812" s="42"/>
    </row>
    <row r="2813" spans="118:118">
      <c r="DN2813" s="42"/>
    </row>
    <row r="2814" spans="118:118">
      <c r="DN2814" s="42"/>
    </row>
    <row r="2815" spans="118:118">
      <c r="DN2815" s="42"/>
    </row>
    <row r="2816" spans="118:118">
      <c r="DN2816" s="42"/>
    </row>
    <row r="2817" spans="118:118">
      <c r="DN2817" s="42"/>
    </row>
    <row r="2818" spans="118:118">
      <c r="DN2818" s="42"/>
    </row>
    <row r="2819" spans="118:118">
      <c r="DN2819" s="42"/>
    </row>
    <row r="2820" spans="118:118">
      <c r="DN2820" s="42"/>
    </row>
    <row r="2821" spans="118:118">
      <c r="DN2821" s="42"/>
    </row>
    <row r="2822" spans="118:118">
      <c r="DN2822" s="42"/>
    </row>
    <row r="2823" spans="118:118">
      <c r="DN2823" s="42"/>
    </row>
    <row r="2824" spans="118:118">
      <c r="DN2824" s="42"/>
    </row>
    <row r="2825" spans="118:118">
      <c r="DN2825" s="42"/>
    </row>
    <row r="2826" spans="118:118">
      <c r="DN2826" s="42"/>
    </row>
    <row r="2827" spans="118:118">
      <c r="DN2827" s="42"/>
    </row>
    <row r="2828" spans="118:118">
      <c r="DN2828" s="42"/>
    </row>
    <row r="2829" spans="118:118">
      <c r="DN2829" s="42"/>
    </row>
    <row r="2830" spans="118:118">
      <c r="DN2830" s="42"/>
    </row>
    <row r="2831" spans="118:118">
      <c r="DN2831" s="42"/>
    </row>
    <row r="2832" spans="118:118">
      <c r="DN2832" s="42"/>
    </row>
    <row r="2833" spans="118:118">
      <c r="DN2833" s="42"/>
    </row>
    <row r="2834" spans="118:118">
      <c r="DN2834" s="42"/>
    </row>
    <row r="2835" spans="118:118">
      <c r="DN2835" s="42"/>
    </row>
    <row r="2836" spans="118:118">
      <c r="DN2836" s="42"/>
    </row>
    <row r="2837" spans="118:118">
      <c r="DN2837" s="42"/>
    </row>
    <row r="2838" spans="118:118">
      <c r="DN2838" s="42"/>
    </row>
    <row r="2839" spans="118:118">
      <c r="DN2839" s="42"/>
    </row>
    <row r="2840" spans="118:118">
      <c r="DN2840" s="42"/>
    </row>
    <row r="2841" spans="118:118">
      <c r="DN2841" s="42"/>
    </row>
    <row r="2842" spans="118:118">
      <c r="DN2842" s="42"/>
    </row>
    <row r="2843" spans="118:118">
      <c r="DN2843" s="42"/>
    </row>
    <row r="2844" spans="118:118">
      <c r="DN2844" s="42"/>
    </row>
    <row r="2845" spans="118:118">
      <c r="DN2845" s="42"/>
    </row>
    <row r="2846" spans="118:118">
      <c r="DN2846" s="42"/>
    </row>
    <row r="2847" spans="118:118">
      <c r="DN2847" s="42"/>
    </row>
    <row r="2848" spans="118:118">
      <c r="DN2848" s="42"/>
    </row>
    <row r="2849" spans="118:118">
      <c r="DN2849" s="42"/>
    </row>
    <row r="2850" spans="118:118">
      <c r="DN2850" s="42"/>
    </row>
    <row r="2851" spans="118:118">
      <c r="DN2851" s="42"/>
    </row>
    <row r="2852" spans="118:118">
      <c r="DN2852" s="42"/>
    </row>
    <row r="2853" spans="118:118">
      <c r="DN2853" s="42"/>
    </row>
    <row r="2854" spans="118:118">
      <c r="DN2854" s="42"/>
    </row>
    <row r="2855" spans="118:118">
      <c r="DN2855" s="42"/>
    </row>
    <row r="2856" spans="118:118">
      <c r="DN2856" s="42"/>
    </row>
    <row r="2857" spans="118:118">
      <c r="DN2857" s="42"/>
    </row>
    <row r="2858" spans="118:118">
      <c r="DN2858" s="42"/>
    </row>
    <row r="2859" spans="118:118">
      <c r="DN2859" s="42"/>
    </row>
    <row r="2860" spans="118:118">
      <c r="DN2860" s="42"/>
    </row>
    <row r="2861" spans="118:118">
      <c r="DN2861" s="42"/>
    </row>
    <row r="2862" spans="118:118">
      <c r="DN2862" s="42"/>
    </row>
    <row r="2863" spans="118:118">
      <c r="DN2863" s="42"/>
    </row>
    <row r="2864" spans="118:118">
      <c r="DN2864" s="42"/>
    </row>
    <row r="2865" spans="118:118">
      <c r="DN2865" s="42"/>
    </row>
    <row r="2866" spans="118:118">
      <c r="DN2866" s="42"/>
    </row>
    <row r="2867" spans="118:118">
      <c r="DN2867" s="42"/>
    </row>
    <row r="2868" spans="118:118">
      <c r="DN2868" s="42"/>
    </row>
    <row r="2869" spans="118:118">
      <c r="DN2869" s="42"/>
    </row>
    <row r="2870" spans="118:118">
      <c r="DN2870" s="42"/>
    </row>
    <row r="2871" spans="118:118">
      <c r="DN2871" s="42"/>
    </row>
    <row r="2872" spans="118:118">
      <c r="DN2872" s="42"/>
    </row>
    <row r="2873" spans="118:118">
      <c r="DN2873" s="42"/>
    </row>
    <row r="2874" spans="118:118">
      <c r="DN2874" s="42"/>
    </row>
    <row r="2875" spans="118:118">
      <c r="DN2875" s="42"/>
    </row>
    <row r="2876" spans="118:118">
      <c r="DN2876" s="42"/>
    </row>
    <row r="2877" spans="118:118">
      <c r="DN2877" s="42"/>
    </row>
    <row r="2878" spans="118:118">
      <c r="DN2878" s="42"/>
    </row>
    <row r="2879" spans="118:118">
      <c r="DN2879" s="42"/>
    </row>
    <row r="2880" spans="118:118">
      <c r="DN2880" s="42"/>
    </row>
    <row r="2881" spans="118:118">
      <c r="DN2881" s="42"/>
    </row>
    <row r="2882" spans="118:118">
      <c r="DN2882" s="42"/>
    </row>
    <row r="2883" spans="118:118">
      <c r="DN2883" s="42"/>
    </row>
    <row r="2884" spans="118:118">
      <c r="DN2884" s="42"/>
    </row>
    <row r="2885" spans="118:118">
      <c r="DN2885" s="42"/>
    </row>
    <row r="2886" spans="118:118">
      <c r="DN2886" s="42"/>
    </row>
    <row r="2887" spans="118:118">
      <c r="DN2887" s="42"/>
    </row>
    <row r="2888" spans="118:118">
      <c r="DN2888" s="42"/>
    </row>
    <row r="2889" spans="118:118">
      <c r="DN2889" s="42"/>
    </row>
    <row r="2890" spans="118:118">
      <c r="DN2890" s="42"/>
    </row>
    <row r="2891" spans="118:118">
      <c r="DN2891" s="42"/>
    </row>
    <row r="2892" spans="118:118">
      <c r="DN2892" s="42"/>
    </row>
    <row r="2893" spans="118:118">
      <c r="DN2893" s="42"/>
    </row>
    <row r="2894" spans="118:118">
      <c r="DN2894" s="42"/>
    </row>
    <row r="2895" spans="118:118">
      <c r="DN2895" s="42"/>
    </row>
    <row r="2896" spans="118:118">
      <c r="DN2896" s="42"/>
    </row>
    <row r="2897" spans="118:118">
      <c r="DN2897" s="42"/>
    </row>
    <row r="2898" spans="118:118">
      <c r="DN2898" s="42"/>
    </row>
    <row r="2899" spans="118:118">
      <c r="DN2899" s="42"/>
    </row>
    <row r="2900" spans="118:118">
      <c r="DN2900" s="42"/>
    </row>
    <row r="2901" spans="118:118">
      <c r="DN2901" s="42"/>
    </row>
    <row r="2902" spans="118:118">
      <c r="DN2902" s="42"/>
    </row>
    <row r="2903" spans="118:118">
      <c r="DN2903" s="42"/>
    </row>
    <row r="2904" spans="118:118">
      <c r="DN2904" s="42"/>
    </row>
    <row r="2905" spans="118:118">
      <c r="DN2905" s="42"/>
    </row>
    <row r="2906" spans="118:118">
      <c r="DN2906" s="42"/>
    </row>
    <row r="2907" spans="118:118">
      <c r="DN2907" s="42"/>
    </row>
    <row r="2908" spans="118:118">
      <c r="DN2908" s="42"/>
    </row>
    <row r="2909" spans="118:118">
      <c r="DN2909" s="42"/>
    </row>
    <row r="2910" spans="118:118">
      <c r="DN2910" s="42"/>
    </row>
    <row r="2911" spans="118:118">
      <c r="DN2911" s="42"/>
    </row>
    <row r="2912" spans="118:118">
      <c r="DN2912" s="42"/>
    </row>
    <row r="2913" spans="118:118">
      <c r="DN2913" s="42"/>
    </row>
    <row r="2914" spans="118:118">
      <c r="DN2914" s="42"/>
    </row>
    <row r="2915" spans="118:118">
      <c r="DN2915" s="42"/>
    </row>
    <row r="2916" spans="118:118">
      <c r="DN2916" s="42"/>
    </row>
    <row r="2917" spans="118:118">
      <c r="DN2917" s="42"/>
    </row>
    <row r="2918" spans="118:118">
      <c r="DN2918" s="42"/>
    </row>
    <row r="2919" spans="118:118">
      <c r="DN2919" s="42"/>
    </row>
    <row r="2920" spans="118:118">
      <c r="DN2920" s="42"/>
    </row>
    <row r="2921" spans="118:118">
      <c r="DN2921" s="42"/>
    </row>
    <row r="2922" spans="118:118">
      <c r="DN2922" s="42"/>
    </row>
    <row r="2923" spans="118:118">
      <c r="DN2923" s="42"/>
    </row>
    <row r="2924" spans="118:118">
      <c r="DN2924" s="42"/>
    </row>
    <row r="2925" spans="118:118">
      <c r="DN2925" s="42"/>
    </row>
    <row r="2926" spans="118:118">
      <c r="DN2926" s="42"/>
    </row>
    <row r="2927" spans="118:118">
      <c r="DN2927" s="42"/>
    </row>
    <row r="2928" spans="118:118">
      <c r="DN2928" s="42"/>
    </row>
    <row r="2929" spans="118:118">
      <c r="DN2929" s="42"/>
    </row>
    <row r="2930" spans="118:118">
      <c r="DN2930" s="42"/>
    </row>
    <row r="2931" spans="118:118">
      <c r="DN2931" s="42"/>
    </row>
    <row r="2932" spans="118:118">
      <c r="DN2932" s="42"/>
    </row>
    <row r="2933" spans="118:118">
      <c r="DN2933" s="42"/>
    </row>
    <row r="2934" spans="118:118">
      <c r="DN2934" s="42"/>
    </row>
    <row r="2935" spans="118:118">
      <c r="DN2935" s="42"/>
    </row>
    <row r="2936" spans="118:118">
      <c r="DN2936" s="42"/>
    </row>
    <row r="2937" spans="118:118">
      <c r="DN2937" s="42"/>
    </row>
    <row r="2938" spans="118:118">
      <c r="DN2938" s="42"/>
    </row>
    <row r="2939" spans="118:118">
      <c r="DN2939" s="42"/>
    </row>
    <row r="2940" spans="118:118">
      <c r="DN2940" s="42"/>
    </row>
    <row r="2941" spans="118:118">
      <c r="DN2941" s="42"/>
    </row>
    <row r="2942" spans="118:118">
      <c r="DN2942" s="42"/>
    </row>
    <row r="2943" spans="118:118">
      <c r="DN2943" s="42"/>
    </row>
    <row r="2944" spans="118:118">
      <c r="DN2944" s="42"/>
    </row>
    <row r="2945" spans="118:118">
      <c r="DN2945" s="42"/>
    </row>
    <row r="2946" spans="118:118">
      <c r="DN2946" s="42"/>
    </row>
    <row r="2947" spans="118:118">
      <c r="DN2947" s="42"/>
    </row>
    <row r="2948" spans="118:118">
      <c r="DN2948" s="42"/>
    </row>
    <row r="2949" spans="118:118">
      <c r="DN2949" s="42"/>
    </row>
    <row r="2950" spans="118:118">
      <c r="DN2950" s="42"/>
    </row>
    <row r="2951" spans="118:118">
      <c r="DN2951" s="42"/>
    </row>
    <row r="2952" spans="118:118">
      <c r="DN2952" s="42"/>
    </row>
    <row r="2953" spans="118:118">
      <c r="DN2953" s="42"/>
    </row>
    <row r="2954" spans="118:118">
      <c r="DN2954" s="42"/>
    </row>
    <row r="2955" spans="118:118">
      <c r="DN2955" s="42"/>
    </row>
    <row r="2956" spans="118:118">
      <c r="DN2956" s="42"/>
    </row>
    <row r="2957" spans="118:118">
      <c r="DN2957" s="42"/>
    </row>
    <row r="2958" spans="118:118">
      <c r="DN2958" s="42"/>
    </row>
    <row r="2959" spans="118:118">
      <c r="DN2959" s="42"/>
    </row>
    <row r="2960" spans="118:118">
      <c r="DN2960" s="42"/>
    </row>
    <row r="2961" spans="118:118">
      <c r="DN2961" s="42"/>
    </row>
    <row r="2962" spans="118:118">
      <c r="DN2962" s="42"/>
    </row>
    <row r="2963" spans="118:118">
      <c r="DN2963" s="42"/>
    </row>
    <row r="2964" spans="118:118">
      <c r="DN2964" s="42"/>
    </row>
    <row r="2965" spans="118:118">
      <c r="DN2965" s="42"/>
    </row>
    <row r="2966" spans="118:118">
      <c r="DN2966" s="42"/>
    </row>
    <row r="2967" spans="118:118">
      <c r="DN2967" s="42"/>
    </row>
    <row r="2968" spans="118:118">
      <c r="DN2968" s="42"/>
    </row>
    <row r="2969" spans="118:118">
      <c r="DN2969" s="42"/>
    </row>
    <row r="2970" spans="118:118">
      <c r="DN2970" s="42"/>
    </row>
    <row r="2971" spans="118:118">
      <c r="DN2971" s="42"/>
    </row>
    <row r="2972" spans="118:118">
      <c r="DN2972" s="42"/>
    </row>
    <row r="2973" spans="118:118">
      <c r="DN2973" s="42"/>
    </row>
    <row r="2974" spans="118:118">
      <c r="DN2974" s="42"/>
    </row>
    <row r="2975" spans="118:118">
      <c r="DN2975" s="42"/>
    </row>
    <row r="2976" spans="118:118">
      <c r="DN2976" s="42"/>
    </row>
    <row r="2977" spans="118:118">
      <c r="DN2977" s="42"/>
    </row>
    <row r="2978" spans="118:118">
      <c r="DN2978" s="42"/>
    </row>
    <row r="2979" spans="118:118">
      <c r="DN2979" s="42"/>
    </row>
    <row r="2980" spans="118:118">
      <c r="DN2980" s="42"/>
    </row>
    <row r="2981" spans="118:118">
      <c r="DN2981" s="42"/>
    </row>
    <row r="2982" spans="118:118">
      <c r="DN2982" s="42"/>
    </row>
    <row r="2983" spans="118:118">
      <c r="DN2983" s="42"/>
    </row>
    <row r="2984" spans="118:118">
      <c r="DN2984" s="42"/>
    </row>
    <row r="2985" spans="118:118">
      <c r="DN2985" s="42"/>
    </row>
    <row r="2986" spans="118:118">
      <c r="DN2986" s="42"/>
    </row>
    <row r="2987" spans="118:118">
      <c r="DN2987" s="42"/>
    </row>
    <row r="2988" spans="118:118">
      <c r="DN2988" s="42"/>
    </row>
    <row r="2989" spans="118:118">
      <c r="DN2989" s="42"/>
    </row>
    <row r="2990" spans="118:118">
      <c r="DN2990" s="42"/>
    </row>
    <row r="2991" spans="118:118">
      <c r="DN2991" s="42"/>
    </row>
    <row r="2992" spans="118:118">
      <c r="DN2992" s="42"/>
    </row>
    <row r="2993" spans="118:118">
      <c r="DN2993" s="42"/>
    </row>
    <row r="2994" spans="118:118">
      <c r="DN2994" s="42"/>
    </row>
    <row r="2995" spans="118:118">
      <c r="DN2995" s="42"/>
    </row>
    <row r="2996" spans="118:118">
      <c r="DN2996" s="42"/>
    </row>
    <row r="2997" spans="118:118">
      <c r="DN2997" s="42"/>
    </row>
    <row r="2998" spans="118:118">
      <c r="DN2998" s="42"/>
    </row>
    <row r="2999" spans="118:118">
      <c r="DN2999" s="42"/>
    </row>
    <row r="3000" spans="118:118">
      <c r="DN3000" s="42"/>
    </row>
    <row r="3001" spans="118:118">
      <c r="DN3001" s="42"/>
    </row>
    <row r="3002" spans="118:118">
      <c r="DN3002" s="42"/>
    </row>
    <row r="3003" spans="118:118">
      <c r="DN3003" s="42"/>
    </row>
    <row r="3004" spans="118:118">
      <c r="DN3004" s="42"/>
    </row>
    <row r="3005" spans="118:118">
      <c r="DN3005" s="42"/>
    </row>
    <row r="3006" spans="118:118">
      <c r="DN3006" s="42"/>
    </row>
    <row r="3007" spans="118:118">
      <c r="DN3007" s="42"/>
    </row>
    <row r="3008" spans="118:118">
      <c r="DN3008" s="42"/>
    </row>
    <row r="3009" spans="118:118">
      <c r="DN3009" s="42"/>
    </row>
    <row r="3010" spans="118:118">
      <c r="DN3010" s="42"/>
    </row>
    <row r="3011" spans="118:118">
      <c r="DN3011" s="42"/>
    </row>
    <row r="3012" spans="118:118">
      <c r="DN3012" s="42"/>
    </row>
    <row r="3013" spans="118:118">
      <c r="DN3013" s="42"/>
    </row>
    <row r="3014" spans="118:118">
      <c r="DN3014" s="42"/>
    </row>
    <row r="3015" spans="118:118">
      <c r="DN3015" s="42"/>
    </row>
    <row r="3016" spans="118:118">
      <c r="DN3016" s="42"/>
    </row>
    <row r="3017" spans="118:118">
      <c r="DN3017" s="42"/>
    </row>
    <row r="3018" spans="118:118">
      <c r="DN3018" s="42"/>
    </row>
    <row r="3019" spans="118:118">
      <c r="DN3019" s="42"/>
    </row>
    <row r="3020" spans="118:118">
      <c r="DN3020" s="42"/>
    </row>
    <row r="3021" spans="118:118">
      <c r="DN3021" s="42"/>
    </row>
    <row r="3022" spans="118:118">
      <c r="DN3022" s="42"/>
    </row>
    <row r="3023" spans="118:118">
      <c r="DN3023" s="42"/>
    </row>
    <row r="3024" spans="118:118">
      <c r="DN3024" s="42"/>
    </row>
    <row r="3025" spans="118:118">
      <c r="DN3025" s="42"/>
    </row>
    <row r="3026" spans="118:118">
      <c r="DN3026" s="42"/>
    </row>
    <row r="3027" spans="118:118">
      <c r="DN3027" s="42"/>
    </row>
    <row r="3028" spans="118:118">
      <c r="DN3028" s="42"/>
    </row>
    <row r="3029" spans="118:118">
      <c r="DN3029" s="42"/>
    </row>
    <row r="3030" spans="118:118">
      <c r="DN3030" s="42"/>
    </row>
    <row r="3031" spans="118:118">
      <c r="DN3031" s="42"/>
    </row>
    <row r="3032" spans="118:118">
      <c r="DN3032" s="42"/>
    </row>
    <row r="3033" spans="118:118">
      <c r="DN3033" s="42"/>
    </row>
    <row r="3034" spans="118:118">
      <c r="DN3034" s="42"/>
    </row>
    <row r="3035" spans="118:118">
      <c r="DN3035" s="42"/>
    </row>
    <row r="3036" spans="118:118">
      <c r="DN3036" s="42"/>
    </row>
    <row r="3037" spans="118:118">
      <c r="DN3037" s="42"/>
    </row>
    <row r="3038" spans="118:118">
      <c r="DN3038" s="42"/>
    </row>
    <row r="3039" spans="118:118">
      <c r="DN3039" s="42"/>
    </row>
    <row r="3040" spans="118:118">
      <c r="DN3040" s="42"/>
    </row>
    <row r="3041" spans="118:118">
      <c r="DN3041" s="42"/>
    </row>
    <row r="3042" spans="118:118">
      <c r="DN3042" s="42"/>
    </row>
    <row r="3043" spans="118:118">
      <c r="DN3043" s="42"/>
    </row>
    <row r="3044" spans="118:118">
      <c r="DN3044" s="42"/>
    </row>
    <row r="3045" spans="118:118">
      <c r="DN3045" s="42"/>
    </row>
    <row r="3046" spans="118:118">
      <c r="DN3046" s="42"/>
    </row>
    <row r="3047" spans="118:118">
      <c r="DN3047" s="42"/>
    </row>
    <row r="3048" spans="118:118">
      <c r="DN3048" s="42"/>
    </row>
    <row r="3049" spans="118:118">
      <c r="DN3049" s="42"/>
    </row>
    <row r="3050" spans="118:118">
      <c r="DN3050" s="42"/>
    </row>
    <row r="3051" spans="118:118">
      <c r="DN3051" s="42"/>
    </row>
    <row r="3052" spans="118:118">
      <c r="DN3052" s="42"/>
    </row>
    <row r="3053" spans="118:118">
      <c r="DN3053" s="42"/>
    </row>
    <row r="3054" spans="118:118">
      <c r="DN3054" s="42"/>
    </row>
    <row r="3055" spans="118:118">
      <c r="DN3055" s="42"/>
    </row>
    <row r="3056" spans="118:118">
      <c r="DN3056" s="42"/>
    </row>
    <row r="3057" spans="118:118">
      <c r="DN3057" s="42"/>
    </row>
    <row r="3058" spans="118:118">
      <c r="DN3058" s="42"/>
    </row>
    <row r="3059" spans="118:118">
      <c r="DN3059" s="42"/>
    </row>
    <row r="3060" spans="118:118">
      <c r="DN3060" s="42"/>
    </row>
    <row r="3061" spans="118:118">
      <c r="DN3061" s="42"/>
    </row>
    <row r="3062" spans="118:118">
      <c r="DN3062" s="42"/>
    </row>
    <row r="3063" spans="118:118">
      <c r="DN3063" s="42"/>
    </row>
    <row r="3064" spans="118:118">
      <c r="DN3064" s="42"/>
    </row>
    <row r="3065" spans="118:118">
      <c r="DN3065" s="42"/>
    </row>
    <row r="3066" spans="118:118">
      <c r="DN3066" s="42"/>
    </row>
    <row r="3067" spans="118:118">
      <c r="DN3067" s="42"/>
    </row>
    <row r="3068" spans="118:118">
      <c r="DN3068" s="42"/>
    </row>
    <row r="3069" spans="118:118">
      <c r="DN3069" s="42"/>
    </row>
    <row r="3070" spans="118:118">
      <c r="DN3070" s="42"/>
    </row>
    <row r="3071" spans="118:118">
      <c r="DN3071" s="42"/>
    </row>
    <row r="3072" spans="118:118">
      <c r="DN3072" s="42"/>
    </row>
    <row r="3073" spans="118:118">
      <c r="DN3073" s="42"/>
    </row>
    <row r="3074" spans="118:118">
      <c r="DN3074" s="42"/>
    </row>
    <row r="3075" spans="118:118">
      <c r="DN3075" s="42"/>
    </row>
    <row r="3076" spans="118:118">
      <c r="DN3076" s="42"/>
    </row>
    <row r="3077" spans="118:118">
      <c r="DN3077" s="42"/>
    </row>
    <row r="3078" spans="118:118">
      <c r="DN3078" s="42"/>
    </row>
    <row r="3079" spans="118:118">
      <c r="DN3079" s="42"/>
    </row>
    <row r="3080" spans="118:118">
      <c r="DN3080" s="42"/>
    </row>
    <row r="3081" spans="118:118">
      <c r="DN3081" s="42"/>
    </row>
    <row r="3082" spans="118:118">
      <c r="DN3082" s="42"/>
    </row>
    <row r="3083" spans="118:118">
      <c r="DN3083" s="42"/>
    </row>
    <row r="3084" spans="118:118">
      <c r="DN3084" s="42"/>
    </row>
    <row r="3085" spans="118:118">
      <c r="DN3085" s="42"/>
    </row>
    <row r="3086" spans="118:118">
      <c r="DN3086" s="42"/>
    </row>
    <row r="3087" spans="118:118">
      <c r="DN3087" s="42"/>
    </row>
    <row r="3088" spans="118:118">
      <c r="DN3088" s="42"/>
    </row>
    <row r="3089" spans="118:118">
      <c r="DN3089" s="42"/>
    </row>
    <row r="3090" spans="118:118">
      <c r="DN3090" s="42"/>
    </row>
    <row r="3091" spans="118:118">
      <c r="DN3091" s="42"/>
    </row>
    <row r="3092" spans="118:118">
      <c r="DN3092" s="42"/>
    </row>
    <row r="3093" spans="118:118">
      <c r="DN3093" s="42"/>
    </row>
    <row r="3094" spans="118:118">
      <c r="DN3094" s="42"/>
    </row>
    <row r="3095" spans="118:118">
      <c r="DN3095" s="42"/>
    </row>
    <row r="3096" spans="118:118">
      <c r="DN3096" s="42"/>
    </row>
    <row r="3097" spans="118:118">
      <c r="DN3097" s="42"/>
    </row>
    <row r="3098" spans="118:118">
      <c r="DN3098" s="42"/>
    </row>
    <row r="3099" spans="118:118">
      <c r="DN3099" s="42"/>
    </row>
    <row r="3100" spans="118:118">
      <c r="DN3100" s="42"/>
    </row>
    <row r="3101" spans="118:118">
      <c r="DN3101" s="42"/>
    </row>
    <row r="3102" spans="118:118">
      <c r="DN3102" s="42"/>
    </row>
    <row r="3103" spans="118:118">
      <c r="DN3103" s="42"/>
    </row>
    <row r="3104" spans="118:118">
      <c r="DN3104" s="42"/>
    </row>
    <row r="3105" spans="118:118">
      <c r="DN3105" s="42"/>
    </row>
    <row r="3106" spans="118:118">
      <c r="DN3106" s="42"/>
    </row>
    <row r="3107" spans="118:118">
      <c r="DN3107" s="42"/>
    </row>
    <row r="3108" spans="118:118">
      <c r="DN3108" s="42"/>
    </row>
    <row r="3109" spans="118:118">
      <c r="DN3109" s="42"/>
    </row>
    <row r="3110" spans="118:118">
      <c r="DN3110" s="42"/>
    </row>
    <row r="3111" spans="118:118">
      <c r="DN3111" s="42"/>
    </row>
    <row r="3112" spans="118:118">
      <c r="DN3112" s="42"/>
    </row>
    <row r="3113" spans="118:118">
      <c r="DN3113" s="42"/>
    </row>
    <row r="3114" spans="118:118">
      <c r="DN3114" s="42"/>
    </row>
    <row r="3115" spans="118:118">
      <c r="DN3115" s="42"/>
    </row>
    <row r="3116" spans="118:118">
      <c r="DN3116" s="42"/>
    </row>
    <row r="3117" spans="118:118">
      <c r="DN3117" s="42"/>
    </row>
    <row r="3118" spans="118:118">
      <c r="DN3118" s="42"/>
    </row>
    <row r="3119" spans="118:118">
      <c r="DN3119" s="42"/>
    </row>
    <row r="3120" spans="118:118">
      <c r="DN3120" s="42"/>
    </row>
    <row r="3121" spans="118:118">
      <c r="DN3121" s="42"/>
    </row>
    <row r="3122" spans="118:118">
      <c r="DN3122" s="42"/>
    </row>
    <row r="3123" spans="118:118">
      <c r="DN3123" s="42"/>
    </row>
    <row r="3124" spans="118:118">
      <c r="DN3124" s="42"/>
    </row>
    <row r="3125" spans="118:118">
      <c r="DN3125" s="42"/>
    </row>
    <row r="3126" spans="118:118">
      <c r="DN3126" s="42"/>
    </row>
    <row r="3127" spans="118:118">
      <c r="DN3127" s="42"/>
    </row>
    <row r="3128" spans="118:118">
      <c r="DN3128" s="42"/>
    </row>
    <row r="3129" spans="118:118">
      <c r="DN3129" s="42"/>
    </row>
    <row r="3130" spans="118:118">
      <c r="DN3130" s="42"/>
    </row>
    <row r="3131" spans="118:118">
      <c r="DN3131" s="42"/>
    </row>
    <row r="3132" spans="118:118">
      <c r="DN3132" s="42"/>
    </row>
    <row r="3133" spans="118:118">
      <c r="DN3133" s="42"/>
    </row>
    <row r="3134" spans="118:118">
      <c r="DN3134" s="42"/>
    </row>
    <row r="3135" spans="118:118">
      <c r="DN3135" s="42"/>
    </row>
    <row r="3136" spans="118:118">
      <c r="DN3136" s="42"/>
    </row>
    <row r="3137" spans="118:118">
      <c r="DN3137" s="42"/>
    </row>
    <row r="3138" spans="118:118">
      <c r="DN3138" s="42"/>
    </row>
    <row r="3139" spans="118:118">
      <c r="DN3139" s="42"/>
    </row>
    <row r="3140" spans="118:118">
      <c r="DN3140" s="42"/>
    </row>
    <row r="3141" spans="118:118">
      <c r="DN3141" s="42"/>
    </row>
    <row r="3142" spans="118:118">
      <c r="DN3142" s="42"/>
    </row>
    <row r="3143" spans="118:118">
      <c r="DN3143" s="42"/>
    </row>
    <row r="3144" spans="118:118">
      <c r="DN3144" s="42"/>
    </row>
    <row r="3145" spans="118:118">
      <c r="DN3145" s="42"/>
    </row>
    <row r="3146" spans="118:118">
      <c r="DN3146" s="42"/>
    </row>
    <row r="3147" spans="118:118">
      <c r="DN3147" s="42"/>
    </row>
    <row r="3148" spans="118:118">
      <c r="DN3148" s="42"/>
    </row>
    <row r="3149" spans="118:118">
      <c r="DN3149" s="42"/>
    </row>
    <row r="3150" spans="118:118">
      <c r="DN3150" s="42"/>
    </row>
    <row r="3151" spans="118:118">
      <c r="DN3151" s="42"/>
    </row>
    <row r="3152" spans="118:118">
      <c r="DN3152" s="42"/>
    </row>
    <row r="3153" spans="118:118">
      <c r="DN3153" s="42"/>
    </row>
    <row r="3154" spans="118:118">
      <c r="DN3154" s="42"/>
    </row>
    <row r="3155" spans="118:118">
      <c r="DN3155" s="42"/>
    </row>
    <row r="3156" spans="118:118">
      <c r="DN3156" s="42"/>
    </row>
    <row r="3157" spans="118:118">
      <c r="DN3157" s="42"/>
    </row>
    <row r="3158" spans="118:118">
      <c r="DN3158" s="42"/>
    </row>
    <row r="3159" spans="118:118">
      <c r="DN3159" s="42"/>
    </row>
    <row r="3160" spans="118:118">
      <c r="DN3160" s="42"/>
    </row>
    <row r="3161" spans="118:118">
      <c r="DN3161" s="42"/>
    </row>
    <row r="3162" spans="118:118">
      <c r="DN3162" s="42"/>
    </row>
    <row r="3163" spans="118:118">
      <c r="DN3163" s="42"/>
    </row>
    <row r="3164" spans="118:118">
      <c r="DN3164" s="42"/>
    </row>
    <row r="3165" spans="118:118">
      <c r="DN3165" s="42"/>
    </row>
    <row r="3166" spans="118:118">
      <c r="DN3166" s="42"/>
    </row>
    <row r="3167" spans="118:118">
      <c r="DN3167" s="42"/>
    </row>
    <row r="3168" spans="118:118">
      <c r="DN3168" s="42"/>
    </row>
    <row r="3169" spans="118:118">
      <c r="DN3169" s="42"/>
    </row>
    <row r="3170" spans="118:118">
      <c r="DN3170" s="42"/>
    </row>
    <row r="3171" spans="118:118">
      <c r="DN3171" s="42"/>
    </row>
    <row r="3172" spans="118:118">
      <c r="DN3172" s="42"/>
    </row>
    <row r="3173" spans="118:118">
      <c r="DN3173" s="42"/>
    </row>
    <row r="3174" spans="118:118">
      <c r="DN3174" s="42"/>
    </row>
    <row r="3175" spans="118:118">
      <c r="DN3175" s="42"/>
    </row>
    <row r="3176" spans="118:118">
      <c r="DN3176" s="42"/>
    </row>
    <row r="3177" spans="118:118">
      <c r="DN3177" s="42"/>
    </row>
    <row r="3178" spans="118:118">
      <c r="DN3178" s="42"/>
    </row>
    <row r="3179" spans="118:118">
      <c r="DN3179" s="42"/>
    </row>
    <row r="3180" spans="118:118">
      <c r="DN3180" s="42"/>
    </row>
    <row r="3181" spans="118:118">
      <c r="DN3181" s="42"/>
    </row>
    <row r="3182" spans="118:118">
      <c r="DN3182" s="42"/>
    </row>
    <row r="3183" spans="118:118">
      <c r="DN3183" s="42"/>
    </row>
    <row r="3184" spans="118:118">
      <c r="DN3184" s="42"/>
    </row>
    <row r="3185" spans="118:118">
      <c r="DN3185" s="42"/>
    </row>
    <row r="3186" spans="118:118">
      <c r="DN3186" s="42"/>
    </row>
    <row r="3187" spans="118:118">
      <c r="DN3187" s="42"/>
    </row>
    <row r="3188" spans="118:118">
      <c r="DN3188" s="42"/>
    </row>
    <row r="3189" spans="118:118">
      <c r="DN3189" s="42"/>
    </row>
    <row r="3190" spans="118:118">
      <c r="DN3190" s="42"/>
    </row>
    <row r="3191" spans="118:118">
      <c r="DN3191" s="42"/>
    </row>
    <row r="3192" spans="118:118">
      <c r="DN3192" s="42"/>
    </row>
    <row r="3193" spans="118:118">
      <c r="DN3193" s="42"/>
    </row>
    <row r="3194" spans="118:118">
      <c r="DN3194" s="42"/>
    </row>
    <row r="3195" spans="118:118">
      <c r="DN3195" s="42"/>
    </row>
    <row r="3196" spans="118:118">
      <c r="DN3196" s="42"/>
    </row>
    <row r="3197" spans="118:118">
      <c r="DN3197" s="42"/>
    </row>
    <row r="3198" spans="118:118">
      <c r="DN3198" s="42"/>
    </row>
    <row r="3199" spans="118:118">
      <c r="DN3199" s="42"/>
    </row>
    <row r="3200" spans="118:118">
      <c r="DN3200" s="42"/>
    </row>
    <row r="3201" spans="118:118">
      <c r="DN3201" s="42"/>
    </row>
    <row r="3202" spans="118:118">
      <c r="DN3202" s="42"/>
    </row>
    <row r="3203" spans="118:118">
      <c r="DN3203" s="42"/>
    </row>
    <row r="3204" spans="118:118">
      <c r="DN3204" s="42"/>
    </row>
    <row r="3205" spans="118:118">
      <c r="DN3205" s="42"/>
    </row>
    <row r="3206" spans="118:118">
      <c r="DN3206" s="42"/>
    </row>
    <row r="3207" spans="118:118">
      <c r="DN3207" s="42"/>
    </row>
    <row r="3208" spans="118:118">
      <c r="DN3208" s="42"/>
    </row>
    <row r="3209" spans="118:118">
      <c r="DN3209" s="42"/>
    </row>
    <row r="3210" spans="118:118">
      <c r="DN3210" s="42"/>
    </row>
    <row r="3211" spans="118:118">
      <c r="DN3211" s="42"/>
    </row>
    <row r="3212" spans="118:118">
      <c r="DN3212" s="42"/>
    </row>
    <row r="3213" spans="118:118">
      <c r="DN3213" s="42"/>
    </row>
    <row r="3214" spans="118:118">
      <c r="DN3214" s="42"/>
    </row>
    <row r="3215" spans="118:118">
      <c r="DN3215" s="42"/>
    </row>
    <row r="3216" spans="118:118">
      <c r="DN3216" s="42"/>
    </row>
    <row r="3217" spans="118:118">
      <c r="DN3217" s="42"/>
    </row>
    <row r="3218" spans="118:118">
      <c r="DN3218" s="42"/>
    </row>
    <row r="3219" spans="118:118">
      <c r="DN3219" s="42"/>
    </row>
    <row r="3220" spans="118:118">
      <c r="DN3220" s="42"/>
    </row>
    <row r="3221" spans="118:118">
      <c r="DN3221" s="42"/>
    </row>
    <row r="3222" spans="118:118">
      <c r="DN3222" s="42"/>
    </row>
    <row r="3223" spans="118:118">
      <c r="DN3223" s="42"/>
    </row>
    <row r="3224" spans="118:118">
      <c r="DN3224" s="42"/>
    </row>
    <row r="3225" spans="118:118">
      <c r="DN3225" s="42"/>
    </row>
    <row r="3226" spans="118:118">
      <c r="DN3226" s="42"/>
    </row>
    <row r="3227" spans="118:118">
      <c r="DN3227" s="42"/>
    </row>
    <row r="3228" spans="118:118">
      <c r="DN3228" s="42"/>
    </row>
    <row r="3229" spans="118:118">
      <c r="DN3229" s="42"/>
    </row>
    <row r="3230" spans="118:118">
      <c r="DN3230" s="42"/>
    </row>
    <row r="3231" spans="118:118">
      <c r="DN3231" s="42"/>
    </row>
    <row r="3232" spans="118:118">
      <c r="DN3232" s="42"/>
    </row>
    <row r="3233" spans="118:118">
      <c r="DN3233" s="42"/>
    </row>
    <row r="3234" spans="118:118">
      <c r="DN3234" s="42"/>
    </row>
    <row r="3235" spans="118:118">
      <c r="DN3235" s="42"/>
    </row>
    <row r="3236" spans="118:118">
      <c r="DN3236" s="42"/>
    </row>
    <row r="3237" spans="118:118">
      <c r="DN3237" s="42"/>
    </row>
    <row r="3238" spans="118:118">
      <c r="DN3238" s="42"/>
    </row>
    <row r="3239" spans="118:118">
      <c r="DN3239" s="42"/>
    </row>
    <row r="3240" spans="118:118">
      <c r="DN3240" s="42"/>
    </row>
    <row r="3241" spans="118:118">
      <c r="DN3241" s="42"/>
    </row>
    <row r="3242" spans="118:118">
      <c r="DN3242" s="42"/>
    </row>
    <row r="3243" spans="118:118">
      <c r="DN3243" s="42"/>
    </row>
    <row r="3244" spans="118:118">
      <c r="DN3244" s="42"/>
    </row>
    <row r="3245" spans="118:118">
      <c r="DN3245" s="42"/>
    </row>
    <row r="3246" spans="118:118">
      <c r="DN3246" s="42"/>
    </row>
    <row r="3247" spans="118:118">
      <c r="DN3247" s="42"/>
    </row>
    <row r="3248" spans="118:118">
      <c r="DN3248" s="42"/>
    </row>
    <row r="3249" spans="118:118">
      <c r="DN3249" s="42"/>
    </row>
    <row r="3250" spans="118:118">
      <c r="DN3250" s="42"/>
    </row>
    <row r="3251" spans="118:118">
      <c r="DN3251" s="42"/>
    </row>
    <row r="3252" spans="118:118">
      <c r="DN3252" s="42"/>
    </row>
    <row r="3253" spans="118:118">
      <c r="DN3253" s="42"/>
    </row>
    <row r="3254" spans="118:118">
      <c r="DN3254" s="42"/>
    </row>
    <row r="3255" spans="118:118">
      <c r="DN3255" s="42"/>
    </row>
    <row r="3256" spans="118:118">
      <c r="DN3256" s="42"/>
    </row>
    <row r="3257" spans="118:118">
      <c r="DN3257" s="42"/>
    </row>
    <row r="3258" spans="118:118">
      <c r="DN3258" s="42"/>
    </row>
    <row r="3259" spans="118:118">
      <c r="DN3259" s="42"/>
    </row>
    <row r="3260" spans="118:118">
      <c r="DN3260" s="42"/>
    </row>
    <row r="3261" spans="118:118">
      <c r="DN3261" s="42"/>
    </row>
    <row r="3262" spans="118:118">
      <c r="DN3262" s="42"/>
    </row>
    <row r="3263" spans="118:118">
      <c r="DN3263" s="42"/>
    </row>
    <row r="3264" spans="118:118">
      <c r="DN3264" s="42"/>
    </row>
    <row r="3265" spans="118:118">
      <c r="DN3265" s="42"/>
    </row>
    <row r="3266" spans="118:118">
      <c r="DN3266" s="42"/>
    </row>
    <row r="3267" spans="118:118">
      <c r="DN3267" s="42"/>
    </row>
    <row r="3268" spans="118:118">
      <c r="DN3268" s="42"/>
    </row>
    <row r="3269" spans="118:118">
      <c r="DN3269" s="42"/>
    </row>
    <row r="3270" spans="118:118">
      <c r="DN3270" s="42"/>
    </row>
    <row r="3271" spans="118:118">
      <c r="DN3271" s="42"/>
    </row>
    <row r="3272" spans="118:118">
      <c r="DN3272" s="42"/>
    </row>
    <row r="3273" spans="118:118">
      <c r="DN3273" s="42"/>
    </row>
    <row r="3274" spans="118:118">
      <c r="DN3274" s="42"/>
    </row>
    <row r="3275" spans="118:118">
      <c r="DN3275" s="42"/>
    </row>
    <row r="3276" spans="118:118">
      <c r="DN3276" s="42"/>
    </row>
    <row r="3277" spans="118:118">
      <c r="DN3277" s="42"/>
    </row>
    <row r="3278" spans="118:118">
      <c r="DN3278" s="42"/>
    </row>
    <row r="3279" spans="118:118">
      <c r="DN3279" s="42"/>
    </row>
    <row r="3280" spans="118:118">
      <c r="DN3280" s="42"/>
    </row>
    <row r="3281" spans="118:118">
      <c r="DN3281" s="42"/>
    </row>
    <row r="3282" spans="118:118">
      <c r="DN3282" s="42"/>
    </row>
    <row r="3283" spans="118:118">
      <c r="DN3283" s="42"/>
    </row>
    <row r="3284" spans="118:118">
      <c r="DN3284" s="42"/>
    </row>
    <row r="3285" spans="118:118">
      <c r="DN3285" s="42"/>
    </row>
    <row r="3286" spans="118:118">
      <c r="DN3286" s="42"/>
    </row>
    <row r="3287" spans="118:118">
      <c r="DN3287" s="42"/>
    </row>
    <row r="3288" spans="118:118">
      <c r="DN3288" s="42"/>
    </row>
    <row r="3289" spans="118:118">
      <c r="DN3289" s="42"/>
    </row>
    <row r="3290" spans="118:118">
      <c r="DN3290" s="42"/>
    </row>
    <row r="3291" spans="118:118">
      <c r="DN3291" s="42"/>
    </row>
    <row r="3292" spans="118:118">
      <c r="DN3292" s="42"/>
    </row>
    <row r="3293" spans="118:118">
      <c r="DN3293" s="42"/>
    </row>
    <row r="3294" spans="118:118">
      <c r="DN3294" s="42"/>
    </row>
    <row r="3295" spans="118:118">
      <c r="DN3295" s="42"/>
    </row>
    <row r="3296" spans="118:118">
      <c r="DN3296" s="42"/>
    </row>
    <row r="3297" spans="118:118">
      <c r="DN3297" s="42"/>
    </row>
    <row r="3298" spans="118:118">
      <c r="DN3298" s="42"/>
    </row>
    <row r="3299" spans="118:118">
      <c r="DN3299" s="42"/>
    </row>
    <row r="3300" spans="118:118">
      <c r="DN3300" s="42"/>
    </row>
    <row r="3301" spans="118:118">
      <c r="DN3301" s="42"/>
    </row>
    <row r="3302" spans="118:118">
      <c r="DN3302" s="42"/>
    </row>
    <row r="3303" spans="118:118">
      <c r="DN3303" s="42"/>
    </row>
    <row r="3304" spans="118:118">
      <c r="DN3304" s="42"/>
    </row>
    <row r="3305" spans="118:118">
      <c r="DN3305" s="42"/>
    </row>
    <row r="3306" spans="118:118">
      <c r="DN3306" s="42"/>
    </row>
    <row r="3307" spans="118:118">
      <c r="DN3307" s="42"/>
    </row>
    <row r="3308" spans="118:118">
      <c r="DN3308" s="42"/>
    </row>
    <row r="3309" spans="118:118">
      <c r="DN3309" s="42"/>
    </row>
    <row r="3310" spans="118:118">
      <c r="DN3310" s="42"/>
    </row>
    <row r="3311" spans="118:118">
      <c r="DN3311" s="42"/>
    </row>
    <row r="3312" spans="118:118">
      <c r="DN3312" s="42"/>
    </row>
    <row r="3313" spans="118:118">
      <c r="DN3313" s="42"/>
    </row>
    <row r="3314" spans="118:118">
      <c r="DN3314" s="42"/>
    </row>
    <row r="3315" spans="118:118">
      <c r="DN3315" s="42"/>
    </row>
    <row r="3316" spans="118:118">
      <c r="DN3316" s="42"/>
    </row>
    <row r="3317" spans="118:118">
      <c r="DN3317" s="42"/>
    </row>
    <row r="3318" spans="118:118">
      <c r="DN3318" s="42"/>
    </row>
    <row r="3319" spans="118:118">
      <c r="DN3319" s="42"/>
    </row>
    <row r="3320" spans="118:118">
      <c r="DN3320" s="42"/>
    </row>
    <row r="3321" spans="118:118">
      <c r="DN3321" s="42"/>
    </row>
    <row r="3322" spans="118:118">
      <c r="DN3322" s="42"/>
    </row>
    <row r="3323" spans="118:118">
      <c r="DN3323" s="42"/>
    </row>
    <row r="3324" spans="118:118">
      <c r="DN3324" s="42"/>
    </row>
    <row r="3325" spans="118:118">
      <c r="DN3325" s="42"/>
    </row>
    <row r="3326" spans="118:118">
      <c r="DN3326" s="42"/>
    </row>
    <row r="3327" spans="118:118">
      <c r="DN3327" s="42"/>
    </row>
    <row r="3328" spans="118:118">
      <c r="DN3328" s="42"/>
    </row>
    <row r="3329" spans="118:118">
      <c r="DN3329" s="42"/>
    </row>
    <row r="3330" spans="118:118">
      <c r="DN3330" s="42"/>
    </row>
    <row r="3331" spans="118:118">
      <c r="DN3331" s="42"/>
    </row>
    <row r="3332" spans="118:118">
      <c r="DN3332" s="42"/>
    </row>
    <row r="3333" spans="118:118">
      <c r="DN3333" s="42"/>
    </row>
    <row r="3334" spans="118:118">
      <c r="DN3334" s="42"/>
    </row>
    <row r="3335" spans="118:118">
      <c r="DN3335" s="42"/>
    </row>
    <row r="3336" spans="118:118">
      <c r="DN3336" s="42"/>
    </row>
    <row r="3337" spans="118:118">
      <c r="DN3337" s="42"/>
    </row>
    <row r="3338" spans="118:118">
      <c r="DN3338" s="42"/>
    </row>
    <row r="3339" spans="118:118">
      <c r="DN3339" s="42"/>
    </row>
    <row r="3340" spans="118:118">
      <c r="DN3340" s="42"/>
    </row>
    <row r="3341" spans="118:118">
      <c r="DN3341" s="42"/>
    </row>
    <row r="3342" spans="118:118">
      <c r="DN3342" s="42"/>
    </row>
    <row r="3343" spans="118:118">
      <c r="DN3343" s="42"/>
    </row>
    <row r="3344" spans="118:118">
      <c r="DN3344" s="42"/>
    </row>
    <row r="3345" spans="118:118">
      <c r="DN3345" s="42"/>
    </row>
    <row r="3346" spans="118:118">
      <c r="DN3346" s="42"/>
    </row>
    <row r="3347" spans="118:118">
      <c r="DN3347" s="42"/>
    </row>
    <row r="3348" spans="118:118">
      <c r="DN3348" s="42"/>
    </row>
    <row r="3349" spans="118:118">
      <c r="DN3349" s="42"/>
    </row>
    <row r="3350" spans="118:118">
      <c r="DN3350" s="42"/>
    </row>
    <row r="3351" spans="118:118">
      <c r="DN3351" s="42"/>
    </row>
    <row r="3352" spans="118:118">
      <c r="DN3352" s="42"/>
    </row>
    <row r="3353" spans="118:118">
      <c r="DN3353" s="42"/>
    </row>
    <row r="3354" spans="118:118">
      <c r="DN3354" s="42"/>
    </row>
    <row r="3355" spans="118:118">
      <c r="DN3355" s="42"/>
    </row>
    <row r="3356" spans="118:118">
      <c r="DN3356" s="42"/>
    </row>
    <row r="3357" spans="118:118">
      <c r="DN3357" s="42"/>
    </row>
    <row r="3358" spans="118:118">
      <c r="DN3358" s="42"/>
    </row>
    <row r="3359" spans="118:118">
      <c r="DN3359" s="42"/>
    </row>
    <row r="3360" spans="118:118">
      <c r="DN3360" s="42"/>
    </row>
    <row r="3361" spans="118:118">
      <c r="DN3361" s="42"/>
    </row>
    <row r="3362" spans="118:118">
      <c r="DN3362" s="42"/>
    </row>
    <row r="3363" spans="118:118">
      <c r="DN3363" s="42"/>
    </row>
    <row r="3364" spans="118:118">
      <c r="DN3364" s="42"/>
    </row>
    <row r="3365" spans="118:118">
      <c r="DN3365" s="42"/>
    </row>
    <row r="3366" spans="118:118">
      <c r="DN3366" s="42"/>
    </row>
    <row r="3367" spans="118:118">
      <c r="DN3367" s="42"/>
    </row>
    <row r="3368" spans="118:118">
      <c r="DN3368" s="42"/>
    </row>
    <row r="3369" spans="118:118">
      <c r="DN3369" s="42"/>
    </row>
    <row r="3370" spans="118:118">
      <c r="DN3370" s="42"/>
    </row>
    <row r="3371" spans="118:118">
      <c r="DN3371" s="42"/>
    </row>
    <row r="3372" spans="118:118">
      <c r="DN3372" s="42"/>
    </row>
    <row r="3373" spans="118:118">
      <c r="DN3373" s="42"/>
    </row>
    <row r="3374" spans="118:118">
      <c r="DN3374" s="42"/>
    </row>
    <row r="3375" spans="118:118">
      <c r="DN3375" s="42"/>
    </row>
    <row r="3376" spans="118:118">
      <c r="DN3376" s="42"/>
    </row>
    <row r="3377" spans="118:118">
      <c r="DN3377" s="42"/>
    </row>
    <row r="3378" spans="118:118">
      <c r="DN3378" s="42"/>
    </row>
    <row r="3379" spans="118:118">
      <c r="DN3379" s="42"/>
    </row>
    <row r="3380" spans="118:118">
      <c r="DN3380" s="42"/>
    </row>
    <row r="3381" spans="118:118">
      <c r="DN3381" s="42"/>
    </row>
    <row r="3382" spans="118:118">
      <c r="DN3382" s="42"/>
    </row>
    <row r="3383" spans="118:118">
      <c r="DN3383" s="42"/>
    </row>
    <row r="3384" spans="118:118">
      <c r="DN3384" s="42"/>
    </row>
    <row r="3385" spans="118:118">
      <c r="DN3385" s="42"/>
    </row>
    <row r="3386" spans="118:118">
      <c r="DN3386" s="42"/>
    </row>
    <row r="3387" spans="118:118">
      <c r="DN3387" s="42"/>
    </row>
    <row r="3388" spans="118:118">
      <c r="DN3388" s="42"/>
    </row>
    <row r="3389" spans="118:118">
      <c r="DN3389" s="42"/>
    </row>
    <row r="3390" spans="118:118">
      <c r="DN3390" s="42"/>
    </row>
    <row r="3391" spans="118:118">
      <c r="DN3391" s="42"/>
    </row>
    <row r="3392" spans="118:118">
      <c r="DN3392" s="42"/>
    </row>
    <row r="3393" spans="118:118">
      <c r="DN3393" s="42"/>
    </row>
    <row r="3394" spans="118:118">
      <c r="DN3394" s="42"/>
    </row>
    <row r="3395" spans="118:118">
      <c r="DN3395" s="42"/>
    </row>
    <row r="3396" spans="118:118">
      <c r="DN3396" s="42"/>
    </row>
    <row r="3397" spans="118:118">
      <c r="DN3397" s="42"/>
    </row>
    <row r="3398" spans="118:118">
      <c r="DN3398" s="42"/>
    </row>
    <row r="3399" spans="118:118">
      <c r="DN3399" s="42"/>
    </row>
    <row r="3400" spans="118:118">
      <c r="DN3400" s="42"/>
    </row>
    <row r="3401" spans="118:118">
      <c r="DN3401" s="42"/>
    </row>
    <row r="3402" spans="118:118">
      <c r="DN3402" s="42"/>
    </row>
    <row r="3403" spans="118:118">
      <c r="DN3403" s="42"/>
    </row>
    <row r="3404" spans="118:118">
      <c r="DN3404" s="42"/>
    </row>
    <row r="3405" spans="118:118">
      <c r="DN3405" s="42"/>
    </row>
    <row r="3406" spans="118:118">
      <c r="DN3406" s="42"/>
    </row>
    <row r="3407" spans="118:118">
      <c r="DN3407" s="42"/>
    </row>
    <row r="3408" spans="118:118">
      <c r="DN3408" s="42"/>
    </row>
    <row r="3409" spans="118:118">
      <c r="DN3409" s="42"/>
    </row>
    <row r="3410" spans="118:118">
      <c r="DN3410" s="42"/>
    </row>
    <row r="3411" spans="118:118">
      <c r="DN3411" s="42"/>
    </row>
    <row r="3412" spans="118:118">
      <c r="DN3412" s="42"/>
    </row>
    <row r="3413" spans="118:118">
      <c r="DN3413" s="42"/>
    </row>
    <row r="3414" spans="118:118">
      <c r="DN3414" s="42"/>
    </row>
    <row r="3415" spans="118:118">
      <c r="DN3415" s="42"/>
    </row>
    <row r="3416" spans="118:118">
      <c r="DN3416" s="42"/>
    </row>
    <row r="3417" spans="118:118">
      <c r="DN3417" s="42"/>
    </row>
    <row r="3418" spans="118:118">
      <c r="DN3418" s="42"/>
    </row>
    <row r="3419" spans="118:118">
      <c r="DN3419" s="42"/>
    </row>
    <row r="3420" spans="118:118">
      <c r="DN3420" s="42"/>
    </row>
    <row r="3421" spans="118:118">
      <c r="DN3421" s="42"/>
    </row>
    <row r="3422" spans="118:118">
      <c r="DN3422" s="42"/>
    </row>
    <row r="3423" spans="118:118">
      <c r="DN3423" s="42"/>
    </row>
    <row r="3424" spans="118:118">
      <c r="DN3424" s="42"/>
    </row>
    <row r="3425" spans="118:118">
      <c r="DN3425" s="42"/>
    </row>
    <row r="3426" spans="118:118">
      <c r="DN3426" s="42"/>
    </row>
    <row r="3427" spans="118:118">
      <c r="DN3427" s="42"/>
    </row>
    <row r="3428" spans="118:118">
      <c r="DN3428" s="42"/>
    </row>
    <row r="3429" spans="118:118">
      <c r="DN3429" s="42"/>
    </row>
    <row r="3430" spans="118:118">
      <c r="DN3430" s="42"/>
    </row>
    <row r="3431" spans="118:118">
      <c r="DN3431" s="42"/>
    </row>
    <row r="3432" spans="118:118">
      <c r="DN3432" s="42"/>
    </row>
    <row r="3433" spans="118:118">
      <c r="DN3433" s="42"/>
    </row>
    <row r="3434" spans="118:118">
      <c r="DN3434" s="42"/>
    </row>
    <row r="3435" spans="118:118">
      <c r="DN3435" s="42"/>
    </row>
    <row r="3436" spans="118:118">
      <c r="DN3436" s="42"/>
    </row>
    <row r="3437" spans="118:118">
      <c r="DN3437" s="42"/>
    </row>
    <row r="3438" spans="118:118">
      <c r="DN3438" s="42"/>
    </row>
    <row r="3439" spans="118:118">
      <c r="DN3439" s="42"/>
    </row>
    <row r="3440" spans="118:118">
      <c r="DN3440" s="42"/>
    </row>
    <row r="3441" spans="118:118">
      <c r="DN3441" s="42"/>
    </row>
    <row r="3442" spans="118:118">
      <c r="DN3442" s="42"/>
    </row>
    <row r="3443" spans="118:118">
      <c r="DN3443" s="42"/>
    </row>
    <row r="3444" spans="118:118">
      <c r="DN3444" s="42"/>
    </row>
    <row r="3445" spans="118:118">
      <c r="DN3445" s="42"/>
    </row>
    <row r="3446" spans="118:118">
      <c r="DN3446" s="42"/>
    </row>
    <row r="3447" spans="118:118">
      <c r="DN3447" s="42"/>
    </row>
    <row r="3448" spans="118:118">
      <c r="DN3448" s="42"/>
    </row>
    <row r="3449" spans="118:118">
      <c r="DN3449" s="42"/>
    </row>
    <row r="3450" spans="118:118">
      <c r="DN3450" s="42"/>
    </row>
    <row r="3451" spans="118:118">
      <c r="DN3451" s="42"/>
    </row>
    <row r="3452" spans="118:118">
      <c r="DN3452" s="42"/>
    </row>
    <row r="3453" spans="118:118">
      <c r="DN3453" s="42"/>
    </row>
    <row r="3454" spans="118:118">
      <c r="DN3454" s="42"/>
    </row>
    <row r="3455" spans="118:118">
      <c r="DN3455" s="42"/>
    </row>
    <row r="3456" spans="118:118">
      <c r="DN3456" s="42"/>
    </row>
    <row r="3457" spans="118:118">
      <c r="DN3457" s="42"/>
    </row>
    <row r="3458" spans="118:118">
      <c r="DN3458" s="42"/>
    </row>
    <row r="3459" spans="118:118">
      <c r="DN3459" s="42"/>
    </row>
    <row r="3460" spans="118:118">
      <c r="DN3460" s="42"/>
    </row>
    <row r="3461" spans="118:118">
      <c r="DN3461" s="42"/>
    </row>
    <row r="3462" spans="118:118">
      <c r="DN3462" s="42"/>
    </row>
    <row r="3463" spans="118:118">
      <c r="DN3463" s="42"/>
    </row>
    <row r="3464" spans="118:118">
      <c r="DN3464" s="42"/>
    </row>
    <row r="3465" spans="118:118">
      <c r="DN3465" s="42"/>
    </row>
    <row r="3466" spans="118:118">
      <c r="DN3466" s="42"/>
    </row>
    <row r="3467" spans="118:118">
      <c r="DN3467" s="42"/>
    </row>
    <row r="3468" spans="118:118">
      <c r="DN3468" s="42"/>
    </row>
    <row r="3469" spans="118:118">
      <c r="DN3469" s="42"/>
    </row>
    <row r="3470" spans="118:118">
      <c r="DN3470" s="42"/>
    </row>
    <row r="3471" spans="118:118">
      <c r="DN3471" s="42"/>
    </row>
    <row r="3472" spans="118:118">
      <c r="DN3472" s="42"/>
    </row>
    <row r="3473" spans="118:118">
      <c r="DN3473" s="42"/>
    </row>
    <row r="3474" spans="118:118">
      <c r="DN3474" s="42"/>
    </row>
    <row r="3475" spans="118:118">
      <c r="DN3475" s="42"/>
    </row>
    <row r="3476" spans="118:118">
      <c r="DN3476" s="42"/>
    </row>
    <row r="3477" spans="118:118">
      <c r="DN3477" s="42"/>
    </row>
    <row r="3478" spans="118:118">
      <c r="DN3478" s="42"/>
    </row>
    <row r="3479" spans="118:118">
      <c r="DN3479" s="42"/>
    </row>
    <row r="3480" spans="118:118">
      <c r="DN3480" s="42"/>
    </row>
    <row r="3481" spans="118:118">
      <c r="DN3481" s="42"/>
    </row>
    <row r="3482" spans="118:118">
      <c r="DN3482" s="42"/>
    </row>
    <row r="3483" spans="118:118">
      <c r="DN3483" s="42"/>
    </row>
    <row r="3484" spans="118:118">
      <c r="DN3484" s="42"/>
    </row>
    <row r="3485" spans="118:118">
      <c r="DN3485" s="42"/>
    </row>
    <row r="3486" spans="118:118">
      <c r="DN3486" s="42"/>
    </row>
    <row r="3487" spans="118:118">
      <c r="DN3487" s="42"/>
    </row>
    <row r="3488" spans="118:118">
      <c r="DN3488" s="42"/>
    </row>
    <row r="3489" spans="118:118">
      <c r="DN3489" s="42"/>
    </row>
    <row r="3490" spans="118:118">
      <c r="DN3490" s="42"/>
    </row>
    <row r="3491" spans="118:118">
      <c r="DN3491" s="42"/>
    </row>
    <row r="3492" spans="118:118">
      <c r="DN3492" s="42"/>
    </row>
    <row r="3493" spans="118:118">
      <c r="DN3493" s="42"/>
    </row>
    <row r="3494" spans="118:118">
      <c r="DN3494" s="42"/>
    </row>
    <row r="3495" spans="118:118">
      <c r="DN3495" s="42"/>
    </row>
    <row r="3496" spans="118:118">
      <c r="DN3496" s="42"/>
    </row>
    <row r="3497" spans="118:118">
      <c r="DN3497" s="42"/>
    </row>
    <row r="3498" spans="118:118">
      <c r="DN3498" s="42"/>
    </row>
    <row r="3499" spans="118:118">
      <c r="DN3499" s="42"/>
    </row>
    <row r="3500" spans="118:118">
      <c r="DN3500" s="42"/>
    </row>
    <row r="3501" spans="118:118">
      <c r="DN3501" s="42"/>
    </row>
    <row r="3502" spans="118:118">
      <c r="DN3502" s="42"/>
    </row>
    <row r="3503" spans="118:118">
      <c r="DN3503" s="42"/>
    </row>
    <row r="3504" spans="118:118">
      <c r="DN3504" s="42"/>
    </row>
    <row r="3505" spans="118:118">
      <c r="DN3505" s="42"/>
    </row>
    <row r="3506" spans="118:118">
      <c r="DN3506" s="42"/>
    </row>
    <row r="3507" spans="118:118">
      <c r="DN3507" s="42"/>
    </row>
    <row r="3508" spans="118:118">
      <c r="DN3508" s="42"/>
    </row>
    <row r="3509" spans="118:118">
      <c r="DN3509" s="42"/>
    </row>
    <row r="3510" spans="118:118">
      <c r="DN3510" s="42"/>
    </row>
    <row r="3511" spans="118:118">
      <c r="DN3511" s="42"/>
    </row>
    <row r="3512" spans="118:118">
      <c r="DN3512" s="42"/>
    </row>
    <row r="3513" spans="118:118">
      <c r="DN3513" s="42"/>
    </row>
    <row r="3514" spans="118:118">
      <c r="DN3514" s="42"/>
    </row>
    <row r="3515" spans="118:118">
      <c r="DN3515" s="42"/>
    </row>
    <row r="3516" spans="118:118">
      <c r="DN3516" s="42"/>
    </row>
    <row r="3517" spans="118:118">
      <c r="DN3517" s="42"/>
    </row>
    <row r="3518" spans="118:118">
      <c r="DN3518" s="42"/>
    </row>
    <row r="3519" spans="118:118">
      <c r="DN3519" s="42"/>
    </row>
    <row r="3520" spans="118:118">
      <c r="DN3520" s="42"/>
    </row>
    <row r="3521" spans="118:118">
      <c r="DN3521" s="42"/>
    </row>
    <row r="3522" spans="118:118">
      <c r="DN3522" s="42"/>
    </row>
    <row r="3523" spans="118:118">
      <c r="DN3523" s="42"/>
    </row>
    <row r="3524" spans="118:118">
      <c r="DN3524" s="42"/>
    </row>
    <row r="3525" spans="118:118">
      <c r="DN3525" s="42"/>
    </row>
    <row r="3526" spans="118:118">
      <c r="DN3526" s="42"/>
    </row>
    <row r="3527" spans="118:118">
      <c r="DN3527" s="42"/>
    </row>
    <row r="3528" spans="118:118">
      <c r="DN3528" s="42"/>
    </row>
    <row r="3529" spans="118:118">
      <c r="DN3529" s="42"/>
    </row>
    <row r="3530" spans="118:118">
      <c r="DN3530" s="42"/>
    </row>
    <row r="3531" spans="118:118">
      <c r="DN3531" s="42"/>
    </row>
    <row r="3532" spans="118:118">
      <c r="DN3532" s="42"/>
    </row>
    <row r="3533" spans="118:118">
      <c r="DN3533" s="42"/>
    </row>
    <row r="3534" spans="118:118">
      <c r="DN3534" s="42"/>
    </row>
    <row r="3535" spans="118:118">
      <c r="DN3535" s="42"/>
    </row>
    <row r="3536" spans="118:118">
      <c r="DN3536" s="42"/>
    </row>
    <row r="3537" spans="118:118">
      <c r="DN3537" s="42"/>
    </row>
    <row r="3538" spans="118:118">
      <c r="DN3538" s="42"/>
    </row>
    <row r="3539" spans="118:118">
      <c r="DN3539" s="42"/>
    </row>
    <row r="3540" spans="118:118">
      <c r="DN3540" s="42"/>
    </row>
    <row r="3541" spans="118:118">
      <c r="DN3541" s="42"/>
    </row>
    <row r="3542" spans="118:118">
      <c r="DN3542" s="42"/>
    </row>
    <row r="3543" spans="118:118">
      <c r="DN3543" s="42"/>
    </row>
    <row r="3544" spans="118:118">
      <c r="DN3544" s="42"/>
    </row>
    <row r="3545" spans="118:118">
      <c r="DN3545" s="42"/>
    </row>
    <row r="3546" spans="118:118">
      <c r="DN3546" s="42"/>
    </row>
    <row r="3547" spans="118:118">
      <c r="DN3547" s="42"/>
    </row>
    <row r="3548" spans="118:118">
      <c r="DN3548" s="42"/>
    </row>
    <row r="3549" spans="118:118">
      <c r="DN3549" s="42"/>
    </row>
    <row r="3550" spans="118:118">
      <c r="DN3550" s="42"/>
    </row>
    <row r="3551" spans="118:118">
      <c r="DN3551" s="42"/>
    </row>
    <row r="3552" spans="118:118">
      <c r="DN3552" s="42"/>
    </row>
    <row r="3553" spans="118:118">
      <c r="DN3553" s="42"/>
    </row>
    <row r="3554" spans="118:118">
      <c r="DN3554" s="42"/>
    </row>
    <row r="3555" spans="118:118">
      <c r="DN3555" s="42"/>
    </row>
    <row r="3556" spans="118:118">
      <c r="DN3556" s="42"/>
    </row>
    <row r="3557" spans="118:118">
      <c r="DN3557" s="42"/>
    </row>
    <row r="3558" spans="118:118">
      <c r="DN3558" s="42"/>
    </row>
    <row r="3559" spans="118:118">
      <c r="DN3559" s="42"/>
    </row>
    <row r="3560" spans="118:118">
      <c r="DN3560" s="42"/>
    </row>
    <row r="3561" spans="118:118">
      <c r="DN3561" s="42"/>
    </row>
    <row r="3562" spans="118:118">
      <c r="DN3562" s="42"/>
    </row>
    <row r="3563" spans="118:118">
      <c r="DN3563" s="42"/>
    </row>
    <row r="3564" spans="118:118">
      <c r="DN3564" s="42"/>
    </row>
    <row r="3565" spans="118:118">
      <c r="DN3565" s="42"/>
    </row>
    <row r="3566" spans="118:118">
      <c r="DN3566" s="42"/>
    </row>
    <row r="3567" spans="118:118">
      <c r="DN3567" s="42"/>
    </row>
    <row r="3568" spans="118:118">
      <c r="DN3568" s="42"/>
    </row>
    <row r="3569" spans="118:118">
      <c r="DN3569" s="42"/>
    </row>
    <row r="3570" spans="118:118">
      <c r="DN3570" s="42"/>
    </row>
    <row r="3571" spans="118:118">
      <c r="DN3571" s="42"/>
    </row>
    <row r="3572" spans="118:118">
      <c r="DN3572" s="42"/>
    </row>
    <row r="3573" spans="118:118">
      <c r="DN3573" s="42"/>
    </row>
    <row r="3574" spans="118:118">
      <c r="DN3574" s="42"/>
    </row>
    <row r="3575" spans="118:118">
      <c r="DN3575" s="42"/>
    </row>
    <row r="3576" spans="118:118">
      <c r="DN3576" s="42"/>
    </row>
    <row r="3577" spans="118:118">
      <c r="DN3577" s="42"/>
    </row>
    <row r="3578" spans="118:118">
      <c r="DN3578" s="42"/>
    </row>
    <row r="3579" spans="118:118">
      <c r="DN3579" s="42"/>
    </row>
    <row r="3580" spans="118:118">
      <c r="DN3580" s="42"/>
    </row>
    <row r="3581" spans="118:118">
      <c r="DN3581" s="42"/>
    </row>
    <row r="3582" spans="118:118">
      <c r="DN3582" s="42"/>
    </row>
    <row r="3583" spans="118:118">
      <c r="DN3583" s="42"/>
    </row>
    <row r="3584" spans="118:118">
      <c r="DN3584" s="42"/>
    </row>
    <row r="3585" spans="118:118">
      <c r="DN3585" s="42"/>
    </row>
    <row r="3586" spans="118:118">
      <c r="DN3586" s="42"/>
    </row>
    <row r="3587" spans="118:118">
      <c r="DN3587" s="42"/>
    </row>
    <row r="3588" spans="118:118">
      <c r="DN3588" s="42"/>
    </row>
    <row r="3589" spans="118:118">
      <c r="DN3589" s="42"/>
    </row>
    <row r="3590" spans="118:118">
      <c r="DN3590" s="42"/>
    </row>
    <row r="3591" spans="118:118">
      <c r="DN3591" s="42"/>
    </row>
    <row r="3592" spans="118:118">
      <c r="DN3592" s="42"/>
    </row>
    <row r="3593" spans="118:118">
      <c r="DN3593" s="42"/>
    </row>
    <row r="3594" spans="118:118">
      <c r="DN3594" s="42"/>
    </row>
    <row r="3595" spans="118:118">
      <c r="DN3595" s="42"/>
    </row>
    <row r="3596" spans="118:118">
      <c r="DN3596" s="42"/>
    </row>
    <row r="3597" spans="118:118">
      <c r="DN3597" s="42"/>
    </row>
    <row r="3598" spans="118:118">
      <c r="DN3598" s="42"/>
    </row>
    <row r="3599" spans="118:118">
      <c r="DN3599" s="42"/>
    </row>
    <row r="3600" spans="118:118">
      <c r="DN3600" s="42"/>
    </row>
    <row r="3601" spans="118:118">
      <c r="DN3601" s="42"/>
    </row>
    <row r="3602" spans="118:118">
      <c r="DN3602" s="42"/>
    </row>
    <row r="3603" spans="118:118">
      <c r="DN3603" s="42"/>
    </row>
    <row r="3604" spans="118:118">
      <c r="DN3604" s="42"/>
    </row>
    <row r="3605" spans="118:118">
      <c r="DN3605" s="42"/>
    </row>
    <row r="3606" spans="118:118">
      <c r="DN3606" s="42"/>
    </row>
    <row r="3607" spans="118:118">
      <c r="DN3607" s="42"/>
    </row>
    <row r="3608" spans="118:118">
      <c r="DN3608" s="42"/>
    </row>
    <row r="3609" spans="118:118">
      <c r="DN3609" s="42"/>
    </row>
    <row r="3610" spans="118:118">
      <c r="DN3610" s="42"/>
    </row>
    <row r="3611" spans="118:118">
      <c r="DN3611" s="42"/>
    </row>
    <row r="3612" spans="118:118">
      <c r="DN3612" s="42"/>
    </row>
    <row r="3613" spans="118:118">
      <c r="DN3613" s="42"/>
    </row>
    <row r="3614" spans="118:118">
      <c r="DN3614" s="42"/>
    </row>
    <row r="3615" spans="118:118">
      <c r="DN3615" s="42"/>
    </row>
    <row r="3616" spans="118:118">
      <c r="DN3616" s="42"/>
    </row>
    <row r="3617" spans="118:118">
      <c r="DN3617" s="42"/>
    </row>
    <row r="3618" spans="118:118">
      <c r="DN3618" s="42"/>
    </row>
    <row r="3619" spans="118:118">
      <c r="DN3619" s="42"/>
    </row>
    <row r="3620" spans="118:118">
      <c r="DN3620" s="42"/>
    </row>
    <row r="3621" spans="118:118">
      <c r="DN3621" s="42"/>
    </row>
    <row r="3622" spans="118:118">
      <c r="DN3622" s="42"/>
    </row>
    <row r="3623" spans="118:118">
      <c r="DN3623" s="42"/>
    </row>
    <row r="3624" spans="118:118">
      <c r="DN3624" s="42"/>
    </row>
    <row r="3625" spans="118:118">
      <c r="DN3625" s="42"/>
    </row>
    <row r="3626" spans="118:118">
      <c r="DN3626" s="42"/>
    </row>
    <row r="3627" spans="118:118">
      <c r="DN3627" s="42"/>
    </row>
    <row r="3628" spans="118:118">
      <c r="DN3628" s="42"/>
    </row>
    <row r="3629" spans="118:118">
      <c r="DN3629" s="42"/>
    </row>
    <row r="3630" spans="118:118">
      <c r="DN3630" s="42"/>
    </row>
    <row r="3631" spans="118:118">
      <c r="DN3631" s="42"/>
    </row>
    <row r="3632" spans="118:118">
      <c r="DN3632" s="42"/>
    </row>
    <row r="3633" spans="118:118">
      <c r="DN3633" s="42"/>
    </row>
    <row r="3634" spans="118:118">
      <c r="DN3634" s="42"/>
    </row>
    <row r="3635" spans="118:118">
      <c r="DN3635" s="42"/>
    </row>
    <row r="3636" spans="118:118">
      <c r="DN3636" s="42"/>
    </row>
    <row r="3637" spans="118:118">
      <c r="DN3637" s="42"/>
    </row>
    <row r="3638" spans="118:118">
      <c r="DN3638" s="42"/>
    </row>
    <row r="3639" spans="118:118">
      <c r="DN3639" s="42"/>
    </row>
    <row r="3640" spans="118:118">
      <c r="DN3640" s="42"/>
    </row>
    <row r="3641" spans="118:118">
      <c r="DN3641" s="42"/>
    </row>
    <row r="3642" spans="118:118">
      <c r="DN3642" s="42"/>
    </row>
    <row r="3643" spans="118:118">
      <c r="DN3643" s="42"/>
    </row>
    <row r="3644" spans="118:118">
      <c r="DN3644" s="42"/>
    </row>
    <row r="3645" spans="118:118">
      <c r="DN3645" s="42"/>
    </row>
    <row r="3646" spans="118:118">
      <c r="DN3646" s="42"/>
    </row>
    <row r="3647" spans="118:118">
      <c r="DN3647" s="42"/>
    </row>
    <row r="3648" spans="118:118">
      <c r="DN3648" s="42"/>
    </row>
    <row r="3649" spans="118:118">
      <c r="DN3649" s="42"/>
    </row>
    <row r="3650" spans="118:118">
      <c r="DN3650" s="42"/>
    </row>
    <row r="3651" spans="118:118">
      <c r="DN3651" s="42"/>
    </row>
    <row r="3652" spans="118:118">
      <c r="DN3652" s="42"/>
    </row>
    <row r="3653" spans="118:118">
      <c r="DN3653" s="42"/>
    </row>
    <row r="3654" spans="118:118">
      <c r="DN3654" s="42"/>
    </row>
    <row r="3655" spans="118:118">
      <c r="DN3655" s="42"/>
    </row>
    <row r="3656" spans="118:118">
      <c r="DN3656" s="42"/>
    </row>
    <row r="3657" spans="118:118">
      <c r="DN3657" s="42"/>
    </row>
    <row r="3658" spans="118:118">
      <c r="DN3658" s="42"/>
    </row>
    <row r="3659" spans="118:118">
      <c r="DN3659" s="42"/>
    </row>
    <row r="3660" spans="118:118">
      <c r="DN3660" s="42"/>
    </row>
    <row r="3661" spans="118:118">
      <c r="DN3661" s="42"/>
    </row>
    <row r="3662" spans="118:118">
      <c r="DN3662" s="42"/>
    </row>
    <row r="3663" spans="118:118">
      <c r="DN3663" s="42"/>
    </row>
    <row r="3664" spans="118:118">
      <c r="DN3664" s="42"/>
    </row>
    <row r="3665" spans="118:118">
      <c r="DN3665" s="42"/>
    </row>
    <row r="3666" spans="118:118">
      <c r="DN3666" s="42"/>
    </row>
    <row r="3667" spans="118:118">
      <c r="DN3667" s="42"/>
    </row>
    <row r="3668" spans="118:118">
      <c r="DN3668" s="42"/>
    </row>
    <row r="3669" spans="118:118">
      <c r="DN3669" s="42"/>
    </row>
    <row r="3670" spans="118:118">
      <c r="DN3670" s="42"/>
    </row>
    <row r="3671" spans="118:118">
      <c r="DN3671" s="42"/>
    </row>
    <row r="3672" spans="118:118">
      <c r="DN3672" s="42"/>
    </row>
    <row r="3673" spans="118:118">
      <c r="DN3673" s="42"/>
    </row>
    <row r="3674" spans="118:118">
      <c r="DN3674" s="42"/>
    </row>
    <row r="3675" spans="118:118">
      <c r="DN3675" s="42"/>
    </row>
    <row r="3676" spans="118:118">
      <c r="DN3676" s="42"/>
    </row>
    <row r="3677" spans="118:118">
      <c r="DN3677" s="42"/>
    </row>
    <row r="3678" spans="118:118">
      <c r="DN3678" s="42"/>
    </row>
    <row r="3679" spans="118:118">
      <c r="DN3679" s="42"/>
    </row>
    <row r="3680" spans="118:118">
      <c r="DN3680" s="42"/>
    </row>
    <row r="3681" spans="118:118">
      <c r="DN3681" s="42"/>
    </row>
    <row r="3682" spans="118:118">
      <c r="DN3682" s="42"/>
    </row>
    <row r="3683" spans="118:118">
      <c r="DN3683" s="42"/>
    </row>
    <row r="3684" spans="118:118">
      <c r="DN3684" s="42"/>
    </row>
    <row r="3685" spans="118:118">
      <c r="DN3685" s="42"/>
    </row>
    <row r="3686" spans="118:118">
      <c r="DN3686" s="42"/>
    </row>
    <row r="3687" spans="118:118">
      <c r="DN3687" s="42"/>
    </row>
    <row r="3688" spans="118:118">
      <c r="DN3688" s="42"/>
    </row>
    <row r="3689" spans="118:118">
      <c r="DN3689" s="42"/>
    </row>
    <row r="3690" spans="118:118">
      <c r="DN3690" s="42"/>
    </row>
    <row r="3691" spans="118:118">
      <c r="DN3691" s="42"/>
    </row>
    <row r="3692" spans="118:118">
      <c r="DN3692" s="42"/>
    </row>
    <row r="3693" spans="118:118">
      <c r="DN3693" s="42"/>
    </row>
    <row r="3694" spans="118:118">
      <c r="DN3694" s="42"/>
    </row>
    <row r="3695" spans="118:118">
      <c r="DN3695" s="42"/>
    </row>
    <row r="3696" spans="118:118">
      <c r="DN3696" s="42"/>
    </row>
    <row r="3697" spans="118:118">
      <c r="DN3697" s="42"/>
    </row>
    <row r="3698" spans="118:118">
      <c r="DN3698" s="42"/>
    </row>
    <row r="3699" spans="118:118">
      <c r="DN3699" s="42"/>
    </row>
    <row r="3700" spans="118:118">
      <c r="DN3700" s="42"/>
    </row>
    <row r="3701" spans="118:118">
      <c r="DN3701" s="42"/>
    </row>
    <row r="3702" spans="118:118">
      <c r="DN3702" s="42"/>
    </row>
    <row r="3703" spans="118:118">
      <c r="DN3703" s="42"/>
    </row>
    <row r="3704" spans="118:118">
      <c r="DN3704" s="42"/>
    </row>
    <row r="3705" spans="118:118">
      <c r="DN3705" s="42"/>
    </row>
    <row r="3706" spans="118:118">
      <c r="DN3706" s="42"/>
    </row>
    <row r="3707" spans="118:118">
      <c r="DN3707" s="42"/>
    </row>
    <row r="3708" spans="118:118">
      <c r="DN3708" s="42"/>
    </row>
    <row r="3709" spans="118:118">
      <c r="DN3709" s="42"/>
    </row>
    <row r="3710" spans="118:118">
      <c r="DN3710" s="42"/>
    </row>
    <row r="3711" spans="118:118">
      <c r="DN3711" s="42"/>
    </row>
    <row r="3712" spans="118:118">
      <c r="DN3712" s="42"/>
    </row>
    <row r="3713" spans="118:118">
      <c r="DN3713" s="42"/>
    </row>
    <row r="3714" spans="118:118">
      <c r="DN3714" s="42"/>
    </row>
    <row r="3715" spans="118:118">
      <c r="DN3715" s="42"/>
    </row>
    <row r="3716" spans="118:118">
      <c r="DN3716" s="42"/>
    </row>
    <row r="3717" spans="118:118">
      <c r="DN3717" s="42"/>
    </row>
    <row r="3718" spans="118:118">
      <c r="DN3718" s="42"/>
    </row>
    <row r="3719" spans="118:118">
      <c r="DN3719" s="42"/>
    </row>
    <row r="3720" spans="118:118">
      <c r="DN3720" s="42"/>
    </row>
    <row r="3721" spans="118:118">
      <c r="DN3721" s="42"/>
    </row>
    <row r="3722" spans="118:118">
      <c r="DN3722" s="42"/>
    </row>
    <row r="3723" spans="118:118">
      <c r="DN3723" s="42"/>
    </row>
    <row r="3724" spans="118:118">
      <c r="DN3724" s="42"/>
    </row>
    <row r="3725" spans="118:118">
      <c r="DN3725" s="42"/>
    </row>
    <row r="3726" spans="118:118">
      <c r="DN3726" s="42"/>
    </row>
    <row r="3727" spans="118:118">
      <c r="DN3727" s="42"/>
    </row>
    <row r="3728" spans="118:118">
      <c r="DN3728" s="42"/>
    </row>
    <row r="3729" spans="118:118">
      <c r="DN3729" s="42"/>
    </row>
    <row r="3730" spans="118:118">
      <c r="DN3730" s="42"/>
    </row>
    <row r="3731" spans="118:118">
      <c r="DN3731" s="42"/>
    </row>
    <row r="3732" spans="118:118">
      <c r="DN3732" s="42"/>
    </row>
    <row r="3733" spans="118:118">
      <c r="DN3733" s="42"/>
    </row>
    <row r="3734" spans="118:118">
      <c r="DN3734" s="42"/>
    </row>
    <row r="3735" spans="118:118">
      <c r="DN3735" s="42"/>
    </row>
    <row r="3736" spans="118:118">
      <c r="DN3736" s="42"/>
    </row>
    <row r="3737" spans="118:118">
      <c r="DN3737" s="42"/>
    </row>
    <row r="3738" spans="118:118">
      <c r="DN3738" s="42"/>
    </row>
    <row r="3739" spans="118:118">
      <c r="DN3739" s="42"/>
    </row>
    <row r="3740" spans="118:118">
      <c r="DN3740" s="42"/>
    </row>
    <row r="3741" spans="118:118">
      <c r="DN3741" s="42"/>
    </row>
    <row r="3742" spans="118:118">
      <c r="DN3742" s="42"/>
    </row>
    <row r="3743" spans="118:118">
      <c r="DN3743" s="42"/>
    </row>
    <row r="3744" spans="118:118">
      <c r="DN3744" s="42"/>
    </row>
    <row r="3745" spans="118:118">
      <c r="DN3745" s="42"/>
    </row>
    <row r="3746" spans="118:118">
      <c r="DN3746" s="42"/>
    </row>
    <row r="3747" spans="118:118">
      <c r="DN3747" s="42"/>
    </row>
    <row r="3748" spans="118:118">
      <c r="DN3748" s="42"/>
    </row>
    <row r="3749" spans="118:118">
      <c r="DN3749" s="42"/>
    </row>
    <row r="3750" spans="118:118">
      <c r="DN3750" s="42"/>
    </row>
    <row r="3751" spans="118:118">
      <c r="DN3751" s="42"/>
    </row>
    <row r="3752" spans="118:118">
      <c r="DN3752" s="42"/>
    </row>
    <row r="3753" spans="118:118">
      <c r="DN3753" s="42"/>
    </row>
    <row r="3754" spans="118:118">
      <c r="DN3754" s="42"/>
    </row>
    <row r="3755" spans="118:118">
      <c r="DN3755" s="42"/>
    </row>
    <row r="3756" spans="118:118">
      <c r="DN3756" s="42"/>
    </row>
    <row r="3757" spans="118:118">
      <c r="DN3757" s="42"/>
    </row>
    <row r="3758" spans="118:118">
      <c r="DN3758" s="42"/>
    </row>
    <row r="3759" spans="118:118">
      <c r="DN3759" s="42"/>
    </row>
    <row r="3760" spans="118:118">
      <c r="DN3760" s="42"/>
    </row>
    <row r="3761" spans="118:118">
      <c r="DN3761" s="42"/>
    </row>
    <row r="3762" spans="118:118">
      <c r="DN3762" s="42"/>
    </row>
    <row r="3763" spans="118:118">
      <c r="DN3763" s="42"/>
    </row>
    <row r="3764" spans="118:118">
      <c r="DN3764" s="42"/>
    </row>
    <row r="3765" spans="118:118">
      <c r="DN3765" s="42"/>
    </row>
    <row r="3766" spans="118:118">
      <c r="DN3766" s="42"/>
    </row>
    <row r="3767" spans="118:118">
      <c r="DN3767" s="42"/>
    </row>
    <row r="3768" spans="118:118">
      <c r="DN3768" s="42"/>
    </row>
    <row r="3769" spans="118:118">
      <c r="DN3769" s="42"/>
    </row>
    <row r="3770" spans="118:118">
      <c r="DN3770" s="42"/>
    </row>
    <row r="3771" spans="118:118">
      <c r="DN3771" s="42"/>
    </row>
    <row r="3772" spans="118:118">
      <c r="DN3772" s="42"/>
    </row>
    <row r="3773" spans="118:118">
      <c r="DN3773" s="42"/>
    </row>
    <row r="3774" spans="118:118">
      <c r="DN3774" s="42"/>
    </row>
    <row r="3775" spans="118:118">
      <c r="DN3775" s="42"/>
    </row>
    <row r="3776" spans="118:118">
      <c r="DN3776" s="42"/>
    </row>
    <row r="3777" spans="118:118">
      <c r="DN3777" s="42"/>
    </row>
    <row r="3778" spans="118:118">
      <c r="DN3778" s="42"/>
    </row>
    <row r="3779" spans="118:118">
      <c r="DN3779" s="42"/>
    </row>
    <row r="3780" spans="118:118">
      <c r="DN3780" s="42"/>
    </row>
    <row r="3781" spans="118:118">
      <c r="DN3781" s="42"/>
    </row>
    <row r="3782" spans="118:118">
      <c r="DN3782" s="42"/>
    </row>
    <row r="3783" spans="118:118">
      <c r="DN3783" s="42"/>
    </row>
    <row r="3784" spans="118:118">
      <c r="DN3784" s="42"/>
    </row>
    <row r="3785" spans="118:118">
      <c r="DN3785" s="42"/>
    </row>
    <row r="3786" spans="118:118">
      <c r="DN3786" s="42"/>
    </row>
    <row r="3787" spans="118:118">
      <c r="DN3787" s="42"/>
    </row>
    <row r="3788" spans="118:118">
      <c r="DN3788" s="42"/>
    </row>
    <row r="3789" spans="118:118">
      <c r="DN3789" s="42"/>
    </row>
    <row r="3790" spans="118:118">
      <c r="DN3790" s="42"/>
    </row>
    <row r="3791" spans="118:118">
      <c r="DN3791" s="42"/>
    </row>
    <row r="3792" spans="118:118">
      <c r="DN3792" s="42"/>
    </row>
    <row r="3793" spans="118:118">
      <c r="DN3793" s="42"/>
    </row>
    <row r="3794" spans="118:118">
      <c r="DN3794" s="42"/>
    </row>
    <row r="3795" spans="118:118">
      <c r="DN3795" s="42"/>
    </row>
    <row r="3796" spans="118:118">
      <c r="DN3796" s="42"/>
    </row>
    <row r="3797" spans="118:118">
      <c r="DN3797" s="42"/>
    </row>
    <row r="3798" spans="118:118">
      <c r="DN3798" s="42"/>
    </row>
    <row r="3799" spans="118:118">
      <c r="DN3799" s="42"/>
    </row>
    <row r="3800" spans="118:118">
      <c r="DN3800" s="42"/>
    </row>
    <row r="3801" spans="118:118">
      <c r="DN3801" s="42"/>
    </row>
    <row r="3802" spans="118:118">
      <c r="DN3802" s="42"/>
    </row>
    <row r="3803" spans="118:118">
      <c r="DN3803" s="42"/>
    </row>
    <row r="3804" spans="118:118">
      <c r="DN3804" s="42"/>
    </row>
    <row r="3805" spans="118:118">
      <c r="DN3805" s="42"/>
    </row>
    <row r="3806" spans="118:118">
      <c r="DN3806" s="42"/>
    </row>
    <row r="3807" spans="118:118">
      <c r="DN3807" s="42"/>
    </row>
    <row r="3808" spans="118:118">
      <c r="DN3808" s="42"/>
    </row>
    <row r="3809" spans="118:118">
      <c r="DN3809" s="42"/>
    </row>
    <row r="3810" spans="118:118">
      <c r="DN3810" s="42"/>
    </row>
    <row r="3811" spans="118:118">
      <c r="DN3811" s="42"/>
    </row>
    <row r="3812" spans="118:118">
      <c r="DN3812" s="42"/>
    </row>
    <row r="3813" spans="118:118">
      <c r="DN3813" s="42"/>
    </row>
    <row r="3814" spans="118:118">
      <c r="DN3814" s="42"/>
    </row>
    <row r="3815" spans="118:118">
      <c r="DN3815" s="42"/>
    </row>
    <row r="3816" spans="118:118">
      <c r="DN3816" s="42"/>
    </row>
    <row r="3817" spans="118:118">
      <c r="DN3817" s="42"/>
    </row>
    <row r="3818" spans="118:118">
      <c r="DN3818" s="42"/>
    </row>
    <row r="3819" spans="118:118">
      <c r="DN3819" s="42"/>
    </row>
    <row r="3820" spans="118:118">
      <c r="DN3820" s="42"/>
    </row>
    <row r="3821" spans="118:118">
      <c r="DN3821" s="42"/>
    </row>
    <row r="3822" spans="118:118">
      <c r="DN3822" s="42"/>
    </row>
    <row r="3823" spans="118:118">
      <c r="DN3823" s="42"/>
    </row>
    <row r="3824" spans="118:118">
      <c r="DN3824" s="42"/>
    </row>
    <row r="3825" spans="118:118">
      <c r="DN3825" s="42"/>
    </row>
    <row r="3826" spans="118:118">
      <c r="DN3826" s="42"/>
    </row>
    <row r="3827" spans="118:118">
      <c r="DN3827" s="42"/>
    </row>
    <row r="3828" spans="118:118">
      <c r="DN3828" s="42"/>
    </row>
    <row r="3829" spans="118:118">
      <c r="DN3829" s="42"/>
    </row>
    <row r="3830" spans="118:118">
      <c r="DN3830" s="42"/>
    </row>
    <row r="3831" spans="118:118">
      <c r="DN3831" s="42"/>
    </row>
    <row r="3832" spans="118:118">
      <c r="DN3832" s="42"/>
    </row>
    <row r="3833" spans="118:118">
      <c r="DN3833" s="42"/>
    </row>
    <row r="3834" spans="118:118">
      <c r="DN3834" s="42"/>
    </row>
    <row r="3835" spans="118:118">
      <c r="DN3835" s="42"/>
    </row>
    <row r="3836" spans="118:118">
      <c r="DN3836" s="42"/>
    </row>
    <row r="3837" spans="118:118">
      <c r="DN3837" s="42"/>
    </row>
    <row r="3838" spans="118:118">
      <c r="DN3838" s="42"/>
    </row>
    <row r="3839" spans="118:118">
      <c r="DN3839" s="42"/>
    </row>
    <row r="3840" spans="118:118">
      <c r="DN3840" s="42"/>
    </row>
    <row r="3841" spans="118:118">
      <c r="DN3841" s="42"/>
    </row>
    <row r="3842" spans="118:118">
      <c r="DN3842" s="42"/>
    </row>
    <row r="3843" spans="118:118">
      <c r="DN3843" s="42"/>
    </row>
    <row r="3844" spans="118:118">
      <c r="DN3844" s="42"/>
    </row>
    <row r="3845" spans="118:118">
      <c r="DN3845" s="42"/>
    </row>
    <row r="3846" spans="118:118">
      <c r="DN3846" s="42"/>
    </row>
    <row r="3847" spans="118:118">
      <c r="DN3847" s="42"/>
    </row>
    <row r="3848" spans="118:118">
      <c r="DN3848" s="42"/>
    </row>
    <row r="3849" spans="118:118">
      <c r="DN3849" s="42"/>
    </row>
    <row r="3850" spans="118:118">
      <c r="DN3850" s="42"/>
    </row>
    <row r="3851" spans="118:118">
      <c r="DN3851" s="42"/>
    </row>
    <row r="3852" spans="118:118">
      <c r="DN3852" s="42"/>
    </row>
    <row r="3853" spans="118:118">
      <c r="DN3853" s="42"/>
    </row>
    <row r="3854" spans="118:118">
      <c r="DN3854" s="42"/>
    </row>
    <row r="3855" spans="118:118">
      <c r="DN3855" s="42"/>
    </row>
    <row r="3856" spans="118:118">
      <c r="DN3856" s="42"/>
    </row>
    <row r="3857" spans="118:118">
      <c r="DN3857" s="42"/>
    </row>
    <row r="3858" spans="118:118">
      <c r="DN3858" s="42"/>
    </row>
    <row r="3859" spans="118:118">
      <c r="DN3859" s="42"/>
    </row>
    <row r="3860" spans="118:118">
      <c r="DN3860" s="42"/>
    </row>
    <row r="3861" spans="118:118">
      <c r="DN3861" s="42"/>
    </row>
    <row r="3862" spans="118:118">
      <c r="DN3862" s="42"/>
    </row>
    <row r="3863" spans="118:118">
      <c r="DN3863" s="42"/>
    </row>
    <row r="3864" spans="118:118">
      <c r="DN3864" s="42"/>
    </row>
    <row r="3865" spans="118:118">
      <c r="DN3865" s="42"/>
    </row>
    <row r="3866" spans="118:118">
      <c r="DN3866" s="42"/>
    </row>
    <row r="3867" spans="118:118">
      <c r="DN3867" s="42"/>
    </row>
    <row r="3868" spans="118:118">
      <c r="DN3868" s="42"/>
    </row>
    <row r="3869" spans="118:118">
      <c r="DN3869" s="42"/>
    </row>
    <row r="3870" spans="118:118">
      <c r="DN3870" s="42"/>
    </row>
    <row r="3871" spans="118:118">
      <c r="DN3871" s="42"/>
    </row>
    <row r="3872" spans="118:118">
      <c r="DN3872" s="42"/>
    </row>
    <row r="3873" spans="118:118">
      <c r="DN3873" s="42"/>
    </row>
    <row r="3874" spans="118:118">
      <c r="DN3874" s="42"/>
    </row>
    <row r="3875" spans="118:118">
      <c r="DN3875" s="42"/>
    </row>
    <row r="3876" spans="118:118">
      <c r="DN3876" s="42"/>
    </row>
    <row r="3877" spans="118:118">
      <c r="DN3877" s="42"/>
    </row>
    <row r="3878" spans="118:118">
      <c r="DN3878" s="42"/>
    </row>
    <row r="3879" spans="118:118">
      <c r="DN3879" s="42"/>
    </row>
    <row r="3880" spans="118:118">
      <c r="DN3880" s="42"/>
    </row>
    <row r="3881" spans="118:118">
      <c r="DN3881" s="42"/>
    </row>
    <row r="3882" spans="118:118">
      <c r="DN3882" s="42"/>
    </row>
    <row r="3883" spans="118:118">
      <c r="DN3883" s="42"/>
    </row>
    <row r="3884" spans="118:118">
      <c r="DN3884" s="42"/>
    </row>
    <row r="3885" spans="118:118">
      <c r="DN3885" s="42"/>
    </row>
    <row r="3886" spans="118:118">
      <c r="DN3886" s="42"/>
    </row>
    <row r="3887" spans="118:118">
      <c r="DN3887" s="42"/>
    </row>
    <row r="3888" spans="118:118">
      <c r="DN3888" s="42"/>
    </row>
    <row r="3889" spans="118:118">
      <c r="DN3889" s="42"/>
    </row>
    <row r="3890" spans="118:118">
      <c r="DN3890" s="42"/>
    </row>
    <row r="3891" spans="118:118">
      <c r="DN3891" s="42"/>
    </row>
    <row r="3892" spans="118:118">
      <c r="DN3892" s="42"/>
    </row>
    <row r="3893" spans="118:118">
      <c r="DN3893" s="42"/>
    </row>
    <row r="3894" spans="118:118">
      <c r="DN3894" s="42"/>
    </row>
    <row r="3895" spans="118:118">
      <c r="DN3895" s="42"/>
    </row>
    <row r="3896" spans="118:118">
      <c r="DN3896" s="42"/>
    </row>
    <row r="3897" spans="118:118">
      <c r="DN3897" s="42"/>
    </row>
    <row r="3898" spans="118:118">
      <c r="DN3898" s="42"/>
    </row>
    <row r="3899" spans="118:118">
      <c r="DN3899" s="42"/>
    </row>
    <row r="3900" spans="118:118">
      <c r="DN3900" s="42"/>
    </row>
    <row r="3901" spans="118:118">
      <c r="DN3901" s="42"/>
    </row>
    <row r="3902" spans="118:118">
      <c r="DN3902" s="42"/>
    </row>
    <row r="3903" spans="118:118">
      <c r="DN3903" s="42"/>
    </row>
    <row r="3904" spans="118:118">
      <c r="DN3904" s="42"/>
    </row>
    <row r="3905" spans="118:118">
      <c r="DN3905" s="42"/>
    </row>
    <row r="3906" spans="118:118">
      <c r="DN3906" s="42"/>
    </row>
    <row r="3907" spans="118:118">
      <c r="DN3907" s="42"/>
    </row>
    <row r="3908" spans="118:118">
      <c r="DN3908" s="42"/>
    </row>
    <row r="3909" spans="118:118">
      <c r="DN3909" s="42"/>
    </row>
    <row r="3910" spans="118:118">
      <c r="DN3910" s="42"/>
    </row>
    <row r="3911" spans="118:118">
      <c r="DN3911" s="42"/>
    </row>
    <row r="3912" spans="118:118">
      <c r="DN3912" s="42"/>
    </row>
    <row r="3913" spans="118:118">
      <c r="DN3913" s="42"/>
    </row>
    <row r="3914" spans="118:118">
      <c r="DN3914" s="42"/>
    </row>
    <row r="3915" spans="118:118">
      <c r="DN3915" s="42"/>
    </row>
    <row r="3916" spans="118:118">
      <c r="DN3916" s="42"/>
    </row>
    <row r="3917" spans="118:118">
      <c r="DN3917" s="42"/>
    </row>
    <row r="3918" spans="118:118">
      <c r="DN3918" s="42"/>
    </row>
    <row r="3919" spans="118:118">
      <c r="DN3919" s="42"/>
    </row>
    <row r="3920" spans="118:118">
      <c r="DN3920" s="42"/>
    </row>
    <row r="3921" spans="118:118">
      <c r="DN3921" s="42"/>
    </row>
    <row r="3922" spans="118:118">
      <c r="DN3922" s="42"/>
    </row>
    <row r="3923" spans="118:118">
      <c r="DN3923" s="42"/>
    </row>
    <row r="3924" spans="118:118">
      <c r="DN3924" s="42"/>
    </row>
    <row r="3925" spans="118:118">
      <c r="DN3925" s="42"/>
    </row>
    <row r="3926" spans="118:118">
      <c r="DN3926" s="42"/>
    </row>
    <row r="3927" spans="118:118">
      <c r="DN3927" s="42"/>
    </row>
    <row r="3928" spans="118:118">
      <c r="DN3928" s="42"/>
    </row>
    <row r="3929" spans="118:118">
      <c r="DN3929" s="42"/>
    </row>
    <row r="3930" spans="118:118">
      <c r="DN3930" s="42"/>
    </row>
    <row r="3931" spans="118:118">
      <c r="DN3931" s="42"/>
    </row>
    <row r="3932" spans="118:118">
      <c r="DN3932" s="42"/>
    </row>
    <row r="3933" spans="118:118">
      <c r="DN3933" s="42"/>
    </row>
    <row r="3934" spans="118:118">
      <c r="DN3934" s="42"/>
    </row>
    <row r="3935" spans="118:118">
      <c r="DN3935" s="42"/>
    </row>
    <row r="3936" spans="118:118">
      <c r="DN3936" s="42"/>
    </row>
    <row r="3937" spans="118:118">
      <c r="DN3937" s="42"/>
    </row>
    <row r="3938" spans="118:118">
      <c r="DN3938" s="42"/>
    </row>
    <row r="3939" spans="118:118">
      <c r="DN3939" s="42"/>
    </row>
    <row r="3940" spans="118:118">
      <c r="DN3940" s="42"/>
    </row>
    <row r="3941" spans="118:118">
      <c r="DN3941" s="42"/>
    </row>
    <row r="3942" spans="118:118">
      <c r="DN3942" s="42"/>
    </row>
    <row r="3943" spans="118:118">
      <c r="DN3943" s="42"/>
    </row>
    <row r="3944" spans="118:118">
      <c r="DN3944" s="42"/>
    </row>
    <row r="3945" spans="118:118">
      <c r="DN3945" s="42"/>
    </row>
    <row r="3946" spans="118:118">
      <c r="DN3946" s="42"/>
    </row>
    <row r="3947" spans="118:118">
      <c r="DN3947" s="42"/>
    </row>
    <row r="3948" spans="118:118">
      <c r="DN3948" s="42"/>
    </row>
    <row r="3949" spans="118:118">
      <c r="DN3949" s="42"/>
    </row>
    <row r="3950" spans="118:118">
      <c r="DN3950" s="42"/>
    </row>
    <row r="3951" spans="118:118">
      <c r="DN3951" s="42"/>
    </row>
    <row r="3952" spans="118:118">
      <c r="DN3952" s="42"/>
    </row>
    <row r="3953" spans="118:118">
      <c r="DN3953" s="42"/>
    </row>
    <row r="3954" spans="118:118">
      <c r="DN3954" s="42"/>
    </row>
    <row r="3955" spans="118:118">
      <c r="DN3955" s="42"/>
    </row>
    <row r="3956" spans="118:118">
      <c r="DN3956" s="42"/>
    </row>
    <row r="3957" spans="118:118">
      <c r="DN3957" s="42"/>
    </row>
    <row r="3958" spans="118:118">
      <c r="DN3958" s="42"/>
    </row>
    <row r="3959" spans="118:118">
      <c r="DN3959" s="42"/>
    </row>
    <row r="3960" spans="118:118">
      <c r="DN3960" s="42"/>
    </row>
    <row r="3961" spans="118:118">
      <c r="DN3961" s="42"/>
    </row>
    <row r="3962" spans="118:118">
      <c r="DN3962" s="42"/>
    </row>
    <row r="3963" spans="118:118">
      <c r="DN3963" s="42"/>
    </row>
    <row r="3964" spans="118:118">
      <c r="DN3964" s="42"/>
    </row>
    <row r="3965" spans="118:118">
      <c r="DN3965" s="42"/>
    </row>
    <row r="3966" spans="118:118">
      <c r="DN3966" s="42"/>
    </row>
    <row r="3967" spans="118:118">
      <c r="DN3967" s="42"/>
    </row>
    <row r="3968" spans="118:118">
      <c r="DN3968" s="42"/>
    </row>
    <row r="3969" spans="118:118">
      <c r="DN3969" s="42"/>
    </row>
    <row r="3970" spans="118:118">
      <c r="DN3970" s="42"/>
    </row>
    <row r="3971" spans="118:118">
      <c r="DN3971" s="42"/>
    </row>
    <row r="3972" spans="118:118">
      <c r="DN3972" s="42"/>
    </row>
    <row r="3973" spans="118:118">
      <c r="DN3973" s="42"/>
    </row>
    <row r="3974" spans="118:118">
      <c r="DN3974" s="42"/>
    </row>
    <row r="3975" spans="118:118">
      <c r="DN3975" s="42"/>
    </row>
    <row r="3976" spans="118:118">
      <c r="DN3976" s="42"/>
    </row>
    <row r="3977" spans="118:118">
      <c r="DN3977" s="42"/>
    </row>
    <row r="3978" spans="118:118">
      <c r="DN3978" s="42"/>
    </row>
    <row r="3979" spans="118:118">
      <c r="DN3979" s="42"/>
    </row>
    <row r="3980" spans="118:118">
      <c r="DN3980" s="42"/>
    </row>
    <row r="3981" spans="118:118">
      <c r="DN3981" s="42"/>
    </row>
    <row r="3982" spans="118:118">
      <c r="DN3982" s="42"/>
    </row>
    <row r="3983" spans="118:118">
      <c r="DN3983" s="42"/>
    </row>
    <row r="3984" spans="118:118">
      <c r="DN3984" s="42"/>
    </row>
    <row r="3985" spans="118:118">
      <c r="DN3985" s="42"/>
    </row>
    <row r="3986" spans="118:118">
      <c r="DN3986" s="42"/>
    </row>
    <row r="3987" spans="118:118">
      <c r="DN3987" s="42"/>
    </row>
    <row r="3988" spans="118:118">
      <c r="DN3988" s="42"/>
    </row>
    <row r="3989" spans="118:118">
      <c r="DN3989" s="42"/>
    </row>
    <row r="3990" spans="118:118">
      <c r="DN3990" s="42"/>
    </row>
    <row r="3991" spans="118:118">
      <c r="DN3991" s="42"/>
    </row>
    <row r="3992" spans="118:118">
      <c r="DN3992" s="42"/>
    </row>
    <row r="3993" spans="118:118">
      <c r="DN3993" s="42"/>
    </row>
    <row r="3994" spans="118:118">
      <c r="DN3994" s="42"/>
    </row>
    <row r="3995" spans="118:118">
      <c r="DN3995" s="42"/>
    </row>
    <row r="3996" spans="118:118">
      <c r="DN3996" s="42"/>
    </row>
    <row r="3997" spans="118:118">
      <c r="DN3997" s="42"/>
    </row>
    <row r="3998" spans="118:118">
      <c r="DN3998" s="42"/>
    </row>
    <row r="3999" spans="118:118">
      <c r="DN3999" s="42"/>
    </row>
    <row r="4000" spans="118:118">
      <c r="DN4000" s="42"/>
    </row>
    <row r="4001" spans="118:118">
      <c r="DN4001" s="42"/>
    </row>
    <row r="4002" spans="118:118">
      <c r="DN4002" s="42"/>
    </row>
    <row r="4003" spans="118:118">
      <c r="DN4003" s="42"/>
    </row>
    <row r="4004" spans="118:118">
      <c r="DN4004" s="42"/>
    </row>
    <row r="4005" spans="118:118">
      <c r="DN4005" s="42"/>
    </row>
    <row r="4006" spans="118:118">
      <c r="DN4006" s="42"/>
    </row>
    <row r="4007" spans="118:118">
      <c r="DN4007" s="42"/>
    </row>
    <row r="4008" spans="118:118">
      <c r="DN4008" s="42"/>
    </row>
    <row r="4009" spans="118:118">
      <c r="DN4009" s="42"/>
    </row>
    <row r="4010" spans="118:118">
      <c r="DN4010" s="42"/>
    </row>
    <row r="4011" spans="118:118">
      <c r="DN4011" s="42"/>
    </row>
    <row r="4012" spans="118:118">
      <c r="DN4012" s="42"/>
    </row>
    <row r="4013" spans="118:118">
      <c r="DN4013" s="42"/>
    </row>
    <row r="4014" spans="118:118">
      <c r="DN4014" s="42"/>
    </row>
    <row r="4015" spans="118:118">
      <c r="DN4015" s="42"/>
    </row>
    <row r="4016" spans="118:118">
      <c r="DN4016" s="42"/>
    </row>
    <row r="4017" spans="118:118">
      <c r="DN4017" s="42"/>
    </row>
    <row r="4018" spans="118:118">
      <c r="DN4018" s="42"/>
    </row>
    <row r="4019" spans="118:118">
      <c r="DN4019" s="42"/>
    </row>
    <row r="4020" spans="118:118">
      <c r="DN4020" s="42"/>
    </row>
    <row r="4021" spans="118:118">
      <c r="DN4021" s="42"/>
    </row>
    <row r="4022" spans="118:118">
      <c r="DN4022" s="42"/>
    </row>
    <row r="4023" spans="118:118">
      <c r="DN4023" s="42"/>
    </row>
    <row r="4024" spans="118:118">
      <c r="DN4024" s="42"/>
    </row>
    <row r="4025" spans="118:118">
      <c r="DN4025" s="42"/>
    </row>
    <row r="4026" spans="118:118">
      <c r="DN4026" s="42"/>
    </row>
    <row r="4027" spans="118:118">
      <c r="DN4027" s="42"/>
    </row>
    <row r="4028" spans="118:118">
      <c r="DN4028" s="42"/>
    </row>
    <row r="4029" spans="118:118">
      <c r="DN4029" s="42"/>
    </row>
    <row r="4030" spans="118:118">
      <c r="DN4030" s="42"/>
    </row>
    <row r="4031" spans="118:118">
      <c r="DN4031" s="42"/>
    </row>
    <row r="4032" spans="118:118">
      <c r="DN4032" s="42"/>
    </row>
    <row r="4033" spans="118:118">
      <c r="DN4033" s="42"/>
    </row>
    <row r="4034" spans="118:118">
      <c r="DN4034" s="42"/>
    </row>
    <row r="4035" spans="118:118">
      <c r="DN4035" s="42"/>
    </row>
    <row r="4036" spans="118:118">
      <c r="DN4036" s="42"/>
    </row>
    <row r="4037" spans="118:118">
      <c r="DN4037" s="42"/>
    </row>
    <row r="4038" spans="118:118">
      <c r="DN4038" s="42"/>
    </row>
    <row r="4039" spans="118:118">
      <c r="DN4039" s="42"/>
    </row>
    <row r="4040" spans="118:118">
      <c r="DN4040" s="42"/>
    </row>
    <row r="4041" spans="118:118">
      <c r="DN4041" s="42"/>
    </row>
    <row r="4042" spans="118:118">
      <c r="DN4042" s="42"/>
    </row>
    <row r="4043" spans="118:118">
      <c r="DN4043" s="42"/>
    </row>
    <row r="4044" spans="118:118">
      <c r="DN4044" s="42"/>
    </row>
    <row r="4045" spans="118:118">
      <c r="DN4045" s="42"/>
    </row>
    <row r="4046" spans="118:118">
      <c r="DN4046" s="42"/>
    </row>
    <row r="4047" spans="118:118">
      <c r="DN4047" s="42"/>
    </row>
    <row r="4048" spans="118:118">
      <c r="DN4048" s="42"/>
    </row>
    <row r="4049" spans="118:118">
      <c r="DN4049" s="42"/>
    </row>
    <row r="4050" spans="118:118">
      <c r="DN4050" s="42"/>
    </row>
    <row r="4051" spans="118:118">
      <c r="DN4051" s="42"/>
    </row>
    <row r="4052" spans="118:118">
      <c r="DN4052" s="42"/>
    </row>
    <row r="4053" spans="118:118">
      <c r="DN4053" s="42"/>
    </row>
    <row r="4054" spans="118:118">
      <c r="DN4054" s="42"/>
    </row>
    <row r="4055" spans="118:118">
      <c r="DN4055" s="42"/>
    </row>
    <row r="4056" spans="118:118">
      <c r="DN4056" s="42"/>
    </row>
    <row r="4057" spans="118:118">
      <c r="DN4057" s="42"/>
    </row>
    <row r="4058" spans="118:118">
      <c r="DN4058" s="42"/>
    </row>
    <row r="4059" spans="118:118">
      <c r="DN4059" s="42"/>
    </row>
    <row r="4060" spans="118:118">
      <c r="DN4060" s="42"/>
    </row>
    <row r="4061" spans="118:118">
      <c r="DN4061" s="42"/>
    </row>
    <row r="4062" spans="118:118">
      <c r="DN4062" s="42"/>
    </row>
    <row r="4063" spans="118:118">
      <c r="DN4063" s="42"/>
    </row>
    <row r="4064" spans="118:118">
      <c r="DN4064" s="42"/>
    </row>
    <row r="4065" spans="118:118">
      <c r="DN4065" s="42"/>
    </row>
    <row r="4066" spans="118:118">
      <c r="DN4066" s="42"/>
    </row>
    <row r="4067" spans="118:118">
      <c r="DN4067" s="42"/>
    </row>
    <row r="4068" spans="118:118">
      <c r="DN4068" s="42"/>
    </row>
    <row r="4069" spans="118:118">
      <c r="DN4069" s="42"/>
    </row>
    <row r="4070" spans="118:118">
      <c r="DN4070" s="42"/>
    </row>
    <row r="4071" spans="118:118">
      <c r="DN4071" s="42"/>
    </row>
    <row r="4072" spans="118:118">
      <c r="DN4072" s="42"/>
    </row>
    <row r="4073" spans="118:118">
      <c r="DN4073" s="42"/>
    </row>
    <row r="4074" spans="118:118">
      <c r="DN4074" s="42"/>
    </row>
    <row r="4075" spans="118:118">
      <c r="DN4075" s="42"/>
    </row>
    <row r="4076" spans="118:118">
      <c r="DN4076" s="42"/>
    </row>
    <row r="4077" spans="118:118">
      <c r="DN4077" s="42"/>
    </row>
    <row r="4078" spans="118:118">
      <c r="DN4078" s="42"/>
    </row>
    <row r="4079" spans="118:118">
      <c r="DN4079" s="42"/>
    </row>
    <row r="4080" spans="118:118">
      <c r="DN4080" s="42"/>
    </row>
    <row r="4081" spans="118:118">
      <c r="DN4081" s="42"/>
    </row>
    <row r="4082" spans="118:118">
      <c r="DN4082" s="42"/>
    </row>
    <row r="4083" spans="118:118">
      <c r="DN4083" s="42"/>
    </row>
    <row r="4084" spans="118:118">
      <c r="DN4084" s="42"/>
    </row>
    <row r="4085" spans="118:118">
      <c r="DN4085" s="42"/>
    </row>
    <row r="4086" spans="118:118">
      <c r="DN4086" s="42"/>
    </row>
    <row r="4087" spans="118:118">
      <c r="DN4087" s="42"/>
    </row>
    <row r="4088" spans="118:118">
      <c r="DN4088" s="42"/>
    </row>
    <row r="4089" spans="118:118">
      <c r="DN4089" s="42"/>
    </row>
    <row r="4090" spans="118:118">
      <c r="DN4090" s="42"/>
    </row>
    <row r="4091" spans="118:118">
      <c r="DN4091" s="42"/>
    </row>
    <row r="4092" spans="118:118">
      <c r="DN4092" s="42"/>
    </row>
    <row r="4093" spans="118:118">
      <c r="DN4093" s="42"/>
    </row>
    <row r="4094" spans="118:118">
      <c r="DN4094" s="42"/>
    </row>
    <row r="4095" spans="118:118">
      <c r="DN4095" s="42"/>
    </row>
    <row r="4096" spans="118:118">
      <c r="DN4096" s="42"/>
    </row>
    <row r="4097" spans="118:118">
      <c r="DN4097" s="42"/>
    </row>
    <row r="4098" spans="118:118">
      <c r="DN4098" s="42"/>
    </row>
    <row r="4099" spans="118:118">
      <c r="DN4099" s="42"/>
    </row>
    <row r="4100" spans="118:118">
      <c r="DN4100" s="42"/>
    </row>
    <row r="4101" spans="118:118">
      <c r="DN4101" s="42"/>
    </row>
    <row r="4102" spans="118:118">
      <c r="DN4102" s="42"/>
    </row>
    <row r="4103" spans="118:118">
      <c r="DN4103" s="42"/>
    </row>
    <row r="4104" spans="118:118">
      <c r="DN4104" s="42"/>
    </row>
    <row r="4105" spans="118:118">
      <c r="DN4105" s="42"/>
    </row>
    <row r="4106" spans="118:118">
      <c r="DN4106" s="42"/>
    </row>
    <row r="4107" spans="118:118">
      <c r="DN4107" s="42"/>
    </row>
    <row r="4108" spans="118:118">
      <c r="DN4108" s="42"/>
    </row>
    <row r="4109" spans="118:118">
      <c r="DN4109" s="42"/>
    </row>
    <row r="4110" spans="118:118">
      <c r="DN4110" s="42"/>
    </row>
    <row r="4111" spans="118:118">
      <c r="DN4111" s="42"/>
    </row>
    <row r="4112" spans="118:118">
      <c r="DN4112" s="42"/>
    </row>
    <row r="4113" spans="118:118">
      <c r="DN4113" s="42"/>
    </row>
    <row r="4114" spans="118:118">
      <c r="DN4114" s="42"/>
    </row>
    <row r="4115" spans="118:118">
      <c r="DN4115" s="42"/>
    </row>
    <row r="4116" spans="118:118">
      <c r="DN4116" s="42"/>
    </row>
    <row r="4117" spans="118:118">
      <c r="DN4117" s="42"/>
    </row>
    <row r="4118" spans="118:118">
      <c r="DN4118" s="42"/>
    </row>
    <row r="4119" spans="118:118">
      <c r="DN4119" s="42"/>
    </row>
    <row r="4120" spans="118:118">
      <c r="DN4120" s="42"/>
    </row>
    <row r="4121" spans="118:118">
      <c r="DN4121" s="42"/>
    </row>
    <row r="4122" spans="118:118">
      <c r="DN4122" s="42"/>
    </row>
    <row r="4123" spans="118:118">
      <c r="DN4123" s="42"/>
    </row>
    <row r="4124" spans="118:118">
      <c r="DN4124" s="42"/>
    </row>
    <row r="4125" spans="118:118">
      <c r="DN4125" s="42"/>
    </row>
    <row r="4126" spans="118:118">
      <c r="DN4126" s="42"/>
    </row>
    <row r="4127" spans="118:118">
      <c r="DN4127" s="42"/>
    </row>
    <row r="4128" spans="118:118">
      <c r="DN4128" s="42"/>
    </row>
    <row r="4129" spans="118:118">
      <c r="DN4129" s="42"/>
    </row>
    <row r="4130" spans="118:118">
      <c r="DN4130" s="42"/>
    </row>
    <row r="4131" spans="118:118">
      <c r="DN4131" s="42"/>
    </row>
    <row r="4132" spans="118:118">
      <c r="DN4132" s="42"/>
    </row>
    <row r="4133" spans="118:118">
      <c r="DN4133" s="42"/>
    </row>
    <row r="4134" spans="118:118">
      <c r="DN4134" s="42"/>
    </row>
    <row r="4135" spans="118:118">
      <c r="DN4135" s="42"/>
    </row>
    <row r="4136" spans="118:118">
      <c r="DN4136" s="42"/>
    </row>
    <row r="4137" spans="118:118">
      <c r="DN4137" s="42"/>
    </row>
    <row r="4138" spans="118:118">
      <c r="DN4138" s="42"/>
    </row>
    <row r="4139" spans="118:118">
      <c r="DN4139" s="42"/>
    </row>
    <row r="4140" spans="118:118">
      <c r="DN4140" s="42"/>
    </row>
    <row r="4141" spans="118:118">
      <c r="DN4141" s="42"/>
    </row>
    <row r="4142" spans="118:118">
      <c r="DN4142" s="42"/>
    </row>
    <row r="4143" spans="118:118">
      <c r="DN4143" s="42"/>
    </row>
    <row r="4144" spans="118:118">
      <c r="DN4144" s="42"/>
    </row>
    <row r="4145" spans="118:118">
      <c r="DN4145" s="42"/>
    </row>
    <row r="4146" spans="118:118">
      <c r="DN4146" s="42"/>
    </row>
    <row r="4147" spans="118:118">
      <c r="DN4147" s="42"/>
    </row>
    <row r="4148" spans="118:118">
      <c r="DN4148" s="42"/>
    </row>
    <row r="4149" spans="118:118">
      <c r="DN4149" s="42"/>
    </row>
    <row r="4150" spans="118:118">
      <c r="DN4150" s="42"/>
    </row>
    <row r="4151" spans="118:118">
      <c r="DN4151" s="42"/>
    </row>
    <row r="4152" spans="118:118">
      <c r="DN4152" s="42"/>
    </row>
    <row r="4153" spans="118:118">
      <c r="DN4153" s="42"/>
    </row>
    <row r="4154" spans="118:118">
      <c r="DN4154" s="42"/>
    </row>
    <row r="4155" spans="118:118">
      <c r="DN4155" s="42"/>
    </row>
    <row r="4156" spans="118:118">
      <c r="DN4156" s="42"/>
    </row>
    <row r="4157" spans="118:118">
      <c r="DN4157" s="42"/>
    </row>
    <row r="4158" spans="118:118">
      <c r="DN4158" s="42"/>
    </row>
    <row r="4159" spans="118:118">
      <c r="DN4159" s="42"/>
    </row>
    <row r="4160" spans="118:118">
      <c r="DN4160" s="42"/>
    </row>
    <row r="4161" spans="118:118">
      <c r="DN4161" s="42"/>
    </row>
    <row r="4162" spans="118:118">
      <c r="DN4162" s="42"/>
    </row>
    <row r="4163" spans="118:118">
      <c r="DN4163" s="42"/>
    </row>
    <row r="4164" spans="118:118">
      <c r="DN4164" s="42"/>
    </row>
    <row r="4165" spans="118:118">
      <c r="DN4165" s="42"/>
    </row>
    <row r="4166" spans="118:118">
      <c r="DN4166" s="42"/>
    </row>
    <row r="4167" spans="118:118">
      <c r="DN4167" s="42"/>
    </row>
    <row r="4168" spans="118:118">
      <c r="DN4168" s="42"/>
    </row>
    <row r="4169" spans="118:118">
      <c r="DN4169" s="42"/>
    </row>
    <row r="4170" spans="118:118">
      <c r="DN4170" s="42"/>
    </row>
    <row r="4171" spans="118:118">
      <c r="DN4171" s="42"/>
    </row>
    <row r="4172" spans="118:118">
      <c r="DN4172" s="42"/>
    </row>
    <row r="4173" spans="118:118">
      <c r="DN4173" s="42"/>
    </row>
    <row r="4174" spans="118:118">
      <c r="DN4174" s="42"/>
    </row>
    <row r="4175" spans="118:118">
      <c r="DN4175" s="42"/>
    </row>
    <row r="4176" spans="118:118">
      <c r="DN4176" s="42"/>
    </row>
    <row r="4177" spans="118:118">
      <c r="DN4177" s="42"/>
    </row>
    <row r="4178" spans="118:118">
      <c r="DN4178" s="42"/>
    </row>
    <row r="4179" spans="118:118">
      <c r="DN4179" s="42"/>
    </row>
    <row r="4180" spans="118:118">
      <c r="DN4180" s="42"/>
    </row>
    <row r="4181" spans="118:118">
      <c r="DN4181" s="42"/>
    </row>
    <row r="4182" spans="118:118">
      <c r="DN4182" s="42"/>
    </row>
    <row r="4183" spans="118:118">
      <c r="DN4183" s="42"/>
    </row>
    <row r="4184" spans="118:118">
      <c r="DN4184" s="42"/>
    </row>
    <row r="4185" spans="118:118">
      <c r="DN4185" s="42"/>
    </row>
    <row r="4186" spans="118:118">
      <c r="DN4186" s="42"/>
    </row>
    <row r="4187" spans="118:118">
      <c r="DN4187" s="42"/>
    </row>
    <row r="4188" spans="118:118">
      <c r="DN4188" s="42"/>
    </row>
    <row r="4189" spans="118:118">
      <c r="DN4189" s="42"/>
    </row>
    <row r="4190" spans="118:118">
      <c r="DN4190" s="42"/>
    </row>
    <row r="4191" spans="118:118">
      <c r="DN4191" s="42"/>
    </row>
    <row r="4192" spans="118:118">
      <c r="DN4192" s="42"/>
    </row>
    <row r="4193" spans="118:118">
      <c r="DN4193" s="42"/>
    </row>
    <row r="4194" spans="118:118">
      <c r="DN4194" s="42"/>
    </row>
    <row r="4195" spans="118:118">
      <c r="DN4195" s="42"/>
    </row>
    <row r="4196" spans="118:118">
      <c r="DN4196" s="42"/>
    </row>
    <row r="4197" spans="118:118">
      <c r="DN4197" s="42"/>
    </row>
    <row r="4198" spans="118:118">
      <c r="DN4198" s="42"/>
    </row>
    <row r="4199" spans="118:118">
      <c r="DN4199" s="42"/>
    </row>
    <row r="4200" spans="118:118">
      <c r="DN4200" s="42"/>
    </row>
    <row r="4201" spans="118:118">
      <c r="DN4201" s="42"/>
    </row>
    <row r="4202" spans="118:118">
      <c r="DN4202" s="42"/>
    </row>
    <row r="4203" spans="118:118">
      <c r="DN4203" s="42"/>
    </row>
    <row r="4204" spans="118:118">
      <c r="DN4204" s="42"/>
    </row>
    <row r="4205" spans="118:118">
      <c r="DN4205" s="42"/>
    </row>
    <row r="4206" spans="118:118">
      <c r="DN4206" s="42"/>
    </row>
    <row r="4207" spans="118:118">
      <c r="DN4207" s="42"/>
    </row>
    <row r="4208" spans="118:118">
      <c r="DN4208" s="42"/>
    </row>
    <row r="4209" spans="118:118">
      <c r="DN4209" s="42"/>
    </row>
    <row r="4210" spans="118:118">
      <c r="DN4210" s="42"/>
    </row>
    <row r="4211" spans="118:118">
      <c r="DN4211" s="42"/>
    </row>
    <row r="4212" spans="118:118">
      <c r="DN4212" s="42"/>
    </row>
    <row r="4213" spans="118:118">
      <c r="DN4213" s="42"/>
    </row>
    <row r="4214" spans="118:118">
      <c r="DN4214" s="42"/>
    </row>
    <row r="4215" spans="118:118">
      <c r="DN4215" s="42"/>
    </row>
    <row r="4216" spans="118:118">
      <c r="DN4216" s="42"/>
    </row>
    <row r="4217" spans="118:118">
      <c r="DN4217" s="42"/>
    </row>
    <row r="4218" spans="118:118">
      <c r="DN4218" s="42"/>
    </row>
    <row r="4219" spans="118:118">
      <c r="DN4219" s="42"/>
    </row>
    <row r="4220" spans="118:118">
      <c r="DN4220" s="42"/>
    </row>
    <row r="4221" spans="118:118">
      <c r="DN4221" s="42"/>
    </row>
    <row r="4222" spans="118:118">
      <c r="DN4222" s="42"/>
    </row>
    <row r="4223" spans="118:118">
      <c r="DN4223" s="42"/>
    </row>
    <row r="4224" spans="118:118">
      <c r="DN4224" s="42"/>
    </row>
    <row r="4225" spans="118:118">
      <c r="DN4225" s="42"/>
    </row>
    <row r="4226" spans="118:118">
      <c r="DN4226" s="42"/>
    </row>
    <row r="4227" spans="118:118">
      <c r="DN4227" s="42"/>
    </row>
    <row r="4228" spans="118:118">
      <c r="DN4228" s="42"/>
    </row>
    <row r="4229" spans="118:118">
      <c r="DN4229" s="42"/>
    </row>
    <row r="4230" spans="118:118">
      <c r="DN4230" s="42"/>
    </row>
    <row r="4231" spans="118:118">
      <c r="DN4231" s="42"/>
    </row>
    <row r="4232" spans="118:118">
      <c r="DN4232" s="42"/>
    </row>
    <row r="4233" spans="118:118">
      <c r="DN4233" s="42"/>
    </row>
    <row r="4234" spans="118:118">
      <c r="DN4234" s="42"/>
    </row>
    <row r="4235" spans="118:118">
      <c r="DN4235" s="42"/>
    </row>
    <row r="4236" spans="118:118">
      <c r="DN4236" s="42"/>
    </row>
    <row r="4237" spans="118:118">
      <c r="DN4237" s="42"/>
    </row>
    <row r="4238" spans="118:118">
      <c r="DN4238" s="42"/>
    </row>
    <row r="4239" spans="118:118">
      <c r="DN4239" s="42"/>
    </row>
    <row r="4240" spans="118:118">
      <c r="DN4240" s="42"/>
    </row>
    <row r="4241" spans="118:118">
      <c r="DN4241" s="42"/>
    </row>
    <row r="4242" spans="118:118">
      <c r="DN4242" s="42"/>
    </row>
    <row r="4243" spans="118:118">
      <c r="DN4243" s="42"/>
    </row>
    <row r="4244" spans="118:118">
      <c r="DN4244" s="42"/>
    </row>
    <row r="4245" spans="118:118">
      <c r="DN4245" s="42"/>
    </row>
    <row r="4246" spans="118:118">
      <c r="DN4246" s="42"/>
    </row>
    <row r="4247" spans="118:118">
      <c r="DN4247" s="42"/>
    </row>
    <row r="4248" spans="118:118">
      <c r="DN4248" s="42"/>
    </row>
    <row r="4249" spans="118:118">
      <c r="DN4249" s="42"/>
    </row>
    <row r="4250" spans="118:118">
      <c r="DN4250" s="42"/>
    </row>
    <row r="4251" spans="118:118">
      <c r="DN4251" s="42"/>
    </row>
    <row r="4252" spans="118:118">
      <c r="DN4252" s="42"/>
    </row>
    <row r="4253" spans="118:118">
      <c r="DN4253" s="42"/>
    </row>
    <row r="4254" spans="118:118">
      <c r="DN4254" s="42"/>
    </row>
    <row r="4255" spans="118:118">
      <c r="DN4255" s="42"/>
    </row>
    <row r="4256" spans="118:118">
      <c r="DN4256" s="42"/>
    </row>
    <row r="4257" spans="118:118">
      <c r="DN4257" s="42"/>
    </row>
    <row r="4258" spans="118:118">
      <c r="DN4258" s="42"/>
    </row>
    <row r="4259" spans="118:118">
      <c r="DN4259" s="42"/>
    </row>
    <row r="4260" spans="118:118">
      <c r="DN4260" s="42"/>
    </row>
    <row r="4261" spans="118:118">
      <c r="DN4261" s="42"/>
    </row>
    <row r="4262" spans="118:118">
      <c r="DN4262" s="42"/>
    </row>
    <row r="4263" spans="118:118">
      <c r="DN4263" s="42"/>
    </row>
    <row r="4264" spans="118:118">
      <c r="DN4264" s="42"/>
    </row>
    <row r="4265" spans="118:118">
      <c r="DN4265" s="42"/>
    </row>
    <row r="4266" spans="118:118">
      <c r="DN4266" s="42"/>
    </row>
    <row r="4267" spans="118:118">
      <c r="DN4267" s="42"/>
    </row>
    <row r="4268" spans="118:118">
      <c r="DN4268" s="42"/>
    </row>
    <row r="4269" spans="118:118">
      <c r="DN4269" s="42"/>
    </row>
    <row r="4270" spans="118:118">
      <c r="DN4270" s="42"/>
    </row>
    <row r="4271" spans="118:118">
      <c r="DN4271" s="42"/>
    </row>
    <row r="4272" spans="118:118">
      <c r="DN4272" s="42"/>
    </row>
    <row r="4273" spans="118:118">
      <c r="DN4273" s="42"/>
    </row>
    <row r="4274" spans="118:118">
      <c r="DN4274" s="42"/>
    </row>
    <row r="4275" spans="118:118">
      <c r="DN4275" s="42"/>
    </row>
    <row r="4276" spans="118:118">
      <c r="DN4276" s="42"/>
    </row>
    <row r="4277" spans="118:118">
      <c r="DN4277" s="42"/>
    </row>
    <row r="4278" spans="118:118">
      <c r="DN4278" s="42"/>
    </row>
    <row r="4279" spans="118:118">
      <c r="DN4279" s="42"/>
    </row>
    <row r="4280" spans="118:118">
      <c r="DN4280" s="42"/>
    </row>
    <row r="4281" spans="118:118">
      <c r="DN4281" s="42"/>
    </row>
    <row r="4282" spans="118:118">
      <c r="DN4282" s="42"/>
    </row>
    <row r="4283" spans="118:118">
      <c r="DN4283" s="42"/>
    </row>
    <row r="4284" spans="118:118">
      <c r="DN4284" s="42"/>
    </row>
    <row r="4285" spans="118:118">
      <c r="DN4285" s="42"/>
    </row>
    <row r="4286" spans="118:118">
      <c r="DN4286" s="42"/>
    </row>
    <row r="4287" spans="118:118">
      <c r="DN4287" s="42"/>
    </row>
    <row r="4288" spans="118:118">
      <c r="DN4288" s="42"/>
    </row>
    <row r="4289" spans="118:118">
      <c r="DN4289" s="42"/>
    </row>
    <row r="4290" spans="118:118">
      <c r="DN4290" s="42"/>
    </row>
    <row r="4291" spans="118:118">
      <c r="DN4291" s="42"/>
    </row>
    <row r="4292" spans="118:118">
      <c r="DN4292" s="42"/>
    </row>
    <row r="4293" spans="118:118">
      <c r="DN4293" s="42"/>
    </row>
    <row r="4294" spans="118:118">
      <c r="DN4294" s="42"/>
    </row>
    <row r="4295" spans="118:118">
      <c r="DN4295" s="42"/>
    </row>
    <row r="4296" spans="118:118">
      <c r="DN4296" s="42"/>
    </row>
    <row r="4297" spans="118:118">
      <c r="DN4297" s="42"/>
    </row>
    <row r="4298" spans="118:118">
      <c r="DN4298" s="42"/>
    </row>
    <row r="4299" spans="118:118">
      <c r="DN4299" s="42"/>
    </row>
    <row r="4300" spans="118:118">
      <c r="DN4300" s="42"/>
    </row>
    <row r="4301" spans="118:118">
      <c r="DN4301" s="42"/>
    </row>
    <row r="4302" spans="118:118">
      <c r="DN4302" s="42"/>
    </row>
    <row r="4303" spans="118:118">
      <c r="DN4303" s="42"/>
    </row>
    <row r="4304" spans="118:118">
      <c r="DN4304" s="42"/>
    </row>
    <row r="4305" spans="118:118">
      <c r="DN4305" s="42"/>
    </row>
    <row r="4306" spans="118:118">
      <c r="DN4306" s="42"/>
    </row>
    <row r="4307" spans="118:118">
      <c r="DN4307" s="42"/>
    </row>
    <row r="4308" spans="118:118">
      <c r="DN4308" s="42"/>
    </row>
    <row r="4309" spans="118:118">
      <c r="DN4309" s="42"/>
    </row>
    <row r="4310" spans="118:118">
      <c r="DN4310" s="42"/>
    </row>
    <row r="4311" spans="118:118">
      <c r="DN4311" s="42"/>
    </row>
    <row r="4312" spans="118:118">
      <c r="DN4312" s="42"/>
    </row>
    <row r="4313" spans="118:118">
      <c r="DN4313" s="42"/>
    </row>
    <row r="4314" spans="118:118">
      <c r="DN4314" s="42"/>
    </row>
    <row r="4315" spans="118:118">
      <c r="DN4315" s="42"/>
    </row>
    <row r="4316" spans="118:118">
      <c r="DN4316" s="42"/>
    </row>
    <row r="4317" spans="118:118">
      <c r="DN4317" s="42"/>
    </row>
    <row r="4318" spans="118:118">
      <c r="DN4318" s="42"/>
    </row>
    <row r="4319" spans="118:118">
      <c r="DN4319" s="42"/>
    </row>
    <row r="4320" spans="118:118">
      <c r="DN4320" s="42"/>
    </row>
    <row r="4321" spans="118:118">
      <c r="DN4321" s="42"/>
    </row>
    <row r="4322" spans="118:118">
      <c r="DN4322" s="42"/>
    </row>
    <row r="4323" spans="118:118">
      <c r="DN4323" s="42"/>
    </row>
    <row r="4324" spans="118:118">
      <c r="DN4324" s="42"/>
    </row>
    <row r="4325" spans="118:118">
      <c r="DN4325" s="42"/>
    </row>
    <row r="4326" spans="118:118">
      <c r="DN4326" s="42"/>
    </row>
    <row r="4327" spans="118:118">
      <c r="DN4327" s="42"/>
    </row>
    <row r="4328" spans="118:118">
      <c r="DN4328" s="42"/>
    </row>
    <row r="4329" spans="118:118">
      <c r="DN4329" s="42"/>
    </row>
    <row r="4330" spans="118:118">
      <c r="DN4330" s="42"/>
    </row>
    <row r="4331" spans="118:118">
      <c r="DN4331" s="42"/>
    </row>
    <row r="4332" spans="118:118">
      <c r="DN4332" s="42"/>
    </row>
    <row r="4333" spans="118:118">
      <c r="DN4333" s="42"/>
    </row>
    <row r="4334" spans="118:118">
      <c r="DN4334" s="42"/>
    </row>
    <row r="4335" spans="118:118">
      <c r="DN4335" s="42"/>
    </row>
    <row r="4336" spans="118:118">
      <c r="DN4336" s="42"/>
    </row>
    <row r="4337" spans="118:118">
      <c r="DN4337" s="42"/>
    </row>
    <row r="4338" spans="118:118">
      <c r="DN4338" s="42"/>
    </row>
    <row r="4339" spans="118:118">
      <c r="DN4339" s="42"/>
    </row>
    <row r="4340" spans="118:118">
      <c r="DN4340" s="42"/>
    </row>
    <row r="4341" spans="118:118">
      <c r="DN4341" s="42"/>
    </row>
    <row r="4342" spans="118:118">
      <c r="DN4342" s="42"/>
    </row>
    <row r="4343" spans="118:118">
      <c r="DN4343" s="42"/>
    </row>
    <row r="4344" spans="118:118">
      <c r="DN4344" s="42"/>
    </row>
    <row r="4345" spans="118:118">
      <c r="DN4345" s="42"/>
    </row>
    <row r="4346" spans="118:118">
      <c r="DN4346" s="42"/>
    </row>
    <row r="4347" spans="118:118">
      <c r="DN4347" s="42"/>
    </row>
    <row r="4348" spans="118:118">
      <c r="DN4348" s="42"/>
    </row>
    <row r="4349" spans="118:118">
      <c r="DN4349" s="42"/>
    </row>
    <row r="4350" spans="118:118">
      <c r="DN4350" s="42"/>
    </row>
    <row r="4351" spans="118:118">
      <c r="DN4351" s="42"/>
    </row>
    <row r="4352" spans="118:118">
      <c r="DN4352" s="42"/>
    </row>
    <row r="4353" spans="118:118">
      <c r="DN4353" s="42"/>
    </row>
    <row r="4354" spans="118:118">
      <c r="DN4354" s="42"/>
    </row>
    <row r="4355" spans="118:118">
      <c r="DN4355" s="42"/>
    </row>
    <row r="4356" spans="118:118">
      <c r="DN4356" s="42"/>
    </row>
    <row r="4357" spans="118:118">
      <c r="DN4357" s="42"/>
    </row>
    <row r="4358" spans="118:118">
      <c r="DN4358" s="42"/>
    </row>
    <row r="4359" spans="118:118">
      <c r="DN4359" s="42"/>
    </row>
    <row r="4360" spans="118:118">
      <c r="DN4360" s="42"/>
    </row>
    <row r="4361" spans="118:118">
      <c r="DN4361" s="42"/>
    </row>
    <row r="4362" spans="118:118">
      <c r="DN4362" s="42"/>
    </row>
    <row r="4363" spans="118:118">
      <c r="DN4363" s="42"/>
    </row>
    <row r="4364" spans="118:118">
      <c r="DN4364" s="42"/>
    </row>
    <row r="4365" spans="118:118">
      <c r="DN4365" s="42"/>
    </row>
    <row r="4366" spans="118:118">
      <c r="DN4366" s="42"/>
    </row>
    <row r="4367" spans="118:118">
      <c r="DN4367" s="42"/>
    </row>
    <row r="4368" spans="118:118">
      <c r="DN4368" s="42"/>
    </row>
    <row r="4369" spans="118:118">
      <c r="DN4369" s="42"/>
    </row>
    <row r="4370" spans="118:118">
      <c r="DN4370" s="42"/>
    </row>
    <row r="4371" spans="118:118">
      <c r="DN4371" s="42"/>
    </row>
    <row r="4372" spans="118:118">
      <c r="DN4372" s="42"/>
    </row>
    <row r="4373" spans="118:118">
      <c r="DN4373" s="42"/>
    </row>
    <row r="4374" spans="118:118">
      <c r="DN4374" s="42"/>
    </row>
    <row r="4375" spans="118:118">
      <c r="DN4375" s="42"/>
    </row>
    <row r="4376" spans="118:118">
      <c r="DN4376" s="42"/>
    </row>
    <row r="4377" spans="118:118">
      <c r="DN4377" s="42"/>
    </row>
    <row r="4378" spans="118:118">
      <c r="DN4378" s="42"/>
    </row>
    <row r="4379" spans="118:118">
      <c r="DN4379" s="42"/>
    </row>
    <row r="4380" spans="118:118">
      <c r="DN4380" s="42"/>
    </row>
    <row r="4381" spans="118:118">
      <c r="DN4381" s="42"/>
    </row>
    <row r="4382" spans="118:118">
      <c r="DN4382" s="42"/>
    </row>
    <row r="4383" spans="118:118">
      <c r="DN4383" s="42"/>
    </row>
    <row r="4384" spans="118:118">
      <c r="DN4384" s="42"/>
    </row>
    <row r="4385" spans="118:118">
      <c r="DN4385" s="42"/>
    </row>
    <row r="4386" spans="118:118">
      <c r="DN4386" s="42"/>
    </row>
    <row r="4387" spans="118:118">
      <c r="DN4387" s="42"/>
    </row>
    <row r="4388" spans="118:118">
      <c r="DN4388" s="42"/>
    </row>
    <row r="4389" spans="118:118">
      <c r="DN4389" s="42"/>
    </row>
    <row r="4390" spans="118:118">
      <c r="DN4390" s="42"/>
    </row>
    <row r="4391" spans="118:118">
      <c r="DN4391" s="42"/>
    </row>
    <row r="4392" spans="118:118">
      <c r="DN4392" s="42"/>
    </row>
    <row r="4393" spans="118:118">
      <c r="DN4393" s="42"/>
    </row>
    <row r="4394" spans="118:118">
      <c r="DN4394" s="42"/>
    </row>
    <row r="4395" spans="118:118">
      <c r="DN4395" s="42"/>
    </row>
    <row r="4396" spans="118:118">
      <c r="DN4396" s="42"/>
    </row>
    <row r="4397" spans="118:118">
      <c r="DN4397" s="42"/>
    </row>
    <row r="4398" spans="118:118">
      <c r="DN4398" s="42"/>
    </row>
    <row r="4399" spans="118:118">
      <c r="DN4399" s="42"/>
    </row>
    <row r="4400" spans="118:118">
      <c r="DN4400" s="42"/>
    </row>
    <row r="4401" spans="118:118">
      <c r="DN4401" s="42"/>
    </row>
    <row r="4402" spans="118:118">
      <c r="DN4402" s="42"/>
    </row>
    <row r="4403" spans="118:118">
      <c r="DN4403" s="42"/>
    </row>
    <row r="4404" spans="118:118">
      <c r="DN4404" s="42"/>
    </row>
    <row r="4405" spans="118:118">
      <c r="DN4405" s="42"/>
    </row>
    <row r="4406" spans="118:118">
      <c r="DN4406" s="42"/>
    </row>
    <row r="4407" spans="118:118">
      <c r="DN4407" s="42"/>
    </row>
    <row r="4408" spans="118:118">
      <c r="DN4408" s="42"/>
    </row>
    <row r="4409" spans="118:118">
      <c r="DN4409" s="42"/>
    </row>
    <row r="4410" spans="118:118">
      <c r="DN4410" s="42"/>
    </row>
    <row r="4411" spans="118:118">
      <c r="DN4411" s="42"/>
    </row>
    <row r="4412" spans="118:118">
      <c r="DN4412" s="42"/>
    </row>
    <row r="4413" spans="118:118">
      <c r="DN4413" s="42"/>
    </row>
    <row r="4414" spans="118:118">
      <c r="DN4414" s="42"/>
    </row>
    <row r="4415" spans="118:118">
      <c r="DN4415" s="42"/>
    </row>
    <row r="4416" spans="118:118">
      <c r="DN4416" s="42"/>
    </row>
    <row r="4417" spans="118:118">
      <c r="DN4417" s="42"/>
    </row>
    <row r="4418" spans="118:118">
      <c r="DN4418" s="42"/>
    </row>
    <row r="4419" spans="118:118">
      <c r="DN4419" s="42"/>
    </row>
    <row r="4420" spans="118:118">
      <c r="DN4420" s="42"/>
    </row>
    <row r="4421" spans="118:118">
      <c r="DN4421" s="42"/>
    </row>
    <row r="4422" spans="118:118">
      <c r="DN4422" s="42"/>
    </row>
    <row r="4423" spans="118:118">
      <c r="DN4423" s="42"/>
    </row>
    <row r="4424" spans="118:118">
      <c r="DN4424" s="42"/>
    </row>
    <row r="4425" spans="118:118">
      <c r="DN4425" s="42"/>
    </row>
    <row r="4426" spans="118:118">
      <c r="DN4426" s="42"/>
    </row>
    <row r="4427" spans="118:118">
      <c r="DN4427" s="42"/>
    </row>
    <row r="4428" spans="118:118">
      <c r="DN4428" s="42"/>
    </row>
    <row r="4429" spans="118:118">
      <c r="DN4429" s="42"/>
    </row>
    <row r="4430" spans="118:118">
      <c r="DN4430" s="42"/>
    </row>
    <row r="4431" spans="118:118">
      <c r="DN4431" s="42"/>
    </row>
    <row r="4432" spans="118:118">
      <c r="DN4432" s="42"/>
    </row>
    <row r="4433" spans="118:118">
      <c r="DN4433" s="42"/>
    </row>
    <row r="4434" spans="118:118">
      <c r="DN4434" s="42"/>
    </row>
    <row r="4435" spans="118:118">
      <c r="DN4435" s="42"/>
    </row>
    <row r="4436" spans="118:118">
      <c r="DN4436" s="42"/>
    </row>
    <row r="4437" spans="118:118">
      <c r="DN4437" s="42"/>
    </row>
    <row r="4438" spans="118:118">
      <c r="DN4438" s="42"/>
    </row>
    <row r="4439" spans="118:118">
      <c r="DN4439" s="42"/>
    </row>
    <row r="4440" spans="118:118">
      <c r="DN4440" s="42"/>
    </row>
    <row r="4441" spans="118:118">
      <c r="DN4441" s="42"/>
    </row>
    <row r="4442" spans="118:118">
      <c r="DN4442" s="42"/>
    </row>
    <row r="4443" spans="118:118">
      <c r="DN4443" s="42"/>
    </row>
    <row r="4444" spans="118:118">
      <c r="DN4444" s="42"/>
    </row>
    <row r="4445" spans="118:118">
      <c r="DN4445" s="42"/>
    </row>
    <row r="4446" spans="118:118">
      <c r="DN4446" s="42"/>
    </row>
    <row r="4447" spans="118:118">
      <c r="DN4447" s="42"/>
    </row>
    <row r="4448" spans="118:118">
      <c r="DN4448" s="42"/>
    </row>
    <row r="4449" spans="118:118">
      <c r="DN4449" s="42"/>
    </row>
    <row r="4450" spans="118:118">
      <c r="DN4450" s="42"/>
    </row>
    <row r="4451" spans="118:118">
      <c r="DN4451" s="42"/>
    </row>
    <row r="4452" spans="118:118">
      <c r="DN4452" s="42"/>
    </row>
    <row r="4453" spans="118:118">
      <c r="DN4453" s="42"/>
    </row>
    <row r="4454" spans="118:118">
      <c r="DN4454" s="42"/>
    </row>
    <row r="4455" spans="118:118">
      <c r="DN4455" s="42"/>
    </row>
    <row r="4456" spans="118:118">
      <c r="DN4456" s="42"/>
    </row>
    <row r="4457" spans="118:118">
      <c r="DN4457" s="42"/>
    </row>
    <row r="4458" spans="118:118">
      <c r="DN4458" s="42"/>
    </row>
    <row r="4459" spans="118:118">
      <c r="DN4459" s="42"/>
    </row>
    <row r="4460" spans="118:118">
      <c r="DN4460" s="42"/>
    </row>
    <row r="4461" spans="118:118">
      <c r="DN4461" s="42"/>
    </row>
    <row r="4462" spans="118:118">
      <c r="DN4462" s="42"/>
    </row>
    <row r="4463" spans="118:118">
      <c r="DN4463" s="42"/>
    </row>
    <row r="4464" spans="118:118">
      <c r="DN4464" s="42"/>
    </row>
    <row r="4465" spans="118:118">
      <c r="DN4465" s="42"/>
    </row>
    <row r="4466" spans="118:118">
      <c r="DN4466" s="42"/>
    </row>
    <row r="4467" spans="118:118">
      <c r="DN4467" s="42"/>
    </row>
    <row r="4468" spans="118:118">
      <c r="DN4468" s="42"/>
    </row>
    <row r="4469" spans="118:118">
      <c r="DN4469" s="42"/>
    </row>
    <row r="4470" spans="118:118">
      <c r="DN4470" s="42"/>
    </row>
    <row r="4471" spans="118:118">
      <c r="DN4471" s="42"/>
    </row>
    <row r="4472" spans="118:118">
      <c r="DN4472" s="42"/>
    </row>
    <row r="4473" spans="118:118">
      <c r="DN4473" s="42"/>
    </row>
    <row r="4474" spans="118:118">
      <c r="DN4474" s="42"/>
    </row>
    <row r="4475" spans="118:118">
      <c r="DN4475" s="42"/>
    </row>
    <row r="4476" spans="118:118">
      <c r="DN4476" s="42"/>
    </row>
    <row r="4477" spans="118:118">
      <c r="DN4477" s="42"/>
    </row>
    <row r="4478" spans="118:118">
      <c r="DN4478" s="42"/>
    </row>
    <row r="4479" spans="118:118">
      <c r="DN4479" s="42"/>
    </row>
    <row r="4480" spans="118:118">
      <c r="DN4480" s="42"/>
    </row>
    <row r="4481" spans="118:118">
      <c r="DN4481" s="42"/>
    </row>
    <row r="4482" spans="118:118">
      <c r="DN4482" s="42"/>
    </row>
    <row r="4483" spans="118:118">
      <c r="DN4483" s="42"/>
    </row>
    <row r="4484" spans="118:118">
      <c r="DN4484" s="42"/>
    </row>
    <row r="4485" spans="118:118">
      <c r="DN4485" s="42"/>
    </row>
    <row r="4486" spans="118:118">
      <c r="DN4486" s="42"/>
    </row>
    <row r="4487" spans="118:118">
      <c r="DN4487" s="42"/>
    </row>
    <row r="4488" spans="118:118">
      <c r="DN4488" s="42"/>
    </row>
    <row r="4489" spans="118:118">
      <c r="DN4489" s="42"/>
    </row>
    <row r="4490" spans="118:118">
      <c r="DN4490" s="42"/>
    </row>
    <row r="4491" spans="118:118">
      <c r="DN4491" s="42"/>
    </row>
    <row r="4492" spans="118:118">
      <c r="DN4492" s="42"/>
    </row>
    <row r="4493" spans="118:118">
      <c r="DN4493" s="42"/>
    </row>
    <row r="4494" spans="118:118">
      <c r="DN4494" s="42"/>
    </row>
    <row r="4495" spans="118:118">
      <c r="DN4495" s="42"/>
    </row>
    <row r="4496" spans="118:118">
      <c r="DN4496" s="42"/>
    </row>
    <row r="4497" spans="118:118">
      <c r="DN4497" s="42"/>
    </row>
    <row r="4498" spans="118:118">
      <c r="DN4498" s="42"/>
    </row>
    <row r="4499" spans="118:118">
      <c r="DN4499" s="42"/>
    </row>
    <row r="4500" spans="118:118">
      <c r="DN4500" s="42"/>
    </row>
    <row r="4501" spans="118:118">
      <c r="DN4501" s="42"/>
    </row>
    <row r="4502" spans="118:118">
      <c r="DN4502" s="42"/>
    </row>
    <row r="4503" spans="118:118">
      <c r="DN4503" s="42"/>
    </row>
    <row r="4504" spans="118:118">
      <c r="DN4504" s="42"/>
    </row>
    <row r="4505" spans="118:118">
      <c r="DN4505" s="42"/>
    </row>
    <row r="4506" spans="118:118">
      <c r="DN4506" s="42"/>
    </row>
    <row r="4507" spans="118:118">
      <c r="DN4507" s="42"/>
    </row>
    <row r="4508" spans="118:118">
      <c r="DN4508" s="42"/>
    </row>
    <row r="4509" spans="118:118">
      <c r="DN4509" s="42"/>
    </row>
    <row r="4510" spans="118:118">
      <c r="DN4510" s="42"/>
    </row>
    <row r="4511" spans="118:118">
      <c r="DN4511" s="42"/>
    </row>
    <row r="4512" spans="118:118">
      <c r="DN4512" s="42"/>
    </row>
    <row r="4513" spans="118:118">
      <c r="DN4513" s="42"/>
    </row>
    <row r="4514" spans="118:118">
      <c r="DN4514" s="42"/>
    </row>
    <row r="4515" spans="118:118">
      <c r="DN4515" s="42"/>
    </row>
    <row r="4516" spans="118:118">
      <c r="DN4516" s="42"/>
    </row>
    <row r="4517" spans="118:118">
      <c r="DN4517" s="42"/>
    </row>
    <row r="4518" spans="118:118">
      <c r="DN4518" s="42"/>
    </row>
    <row r="4519" spans="118:118">
      <c r="DN4519" s="42"/>
    </row>
    <row r="4520" spans="118:118">
      <c r="DN4520" s="42"/>
    </row>
    <row r="4521" spans="118:118">
      <c r="DN4521" s="42"/>
    </row>
    <row r="4522" spans="118:118">
      <c r="DN4522" s="42"/>
    </row>
    <row r="4523" spans="118:118">
      <c r="DN4523" s="42"/>
    </row>
    <row r="4524" spans="118:118">
      <c r="DN4524" s="42"/>
    </row>
    <row r="4525" spans="118:118">
      <c r="DN4525" s="42"/>
    </row>
    <row r="4526" spans="118:118">
      <c r="DN4526" s="42"/>
    </row>
    <row r="4527" spans="118:118">
      <c r="DN4527" s="42"/>
    </row>
    <row r="4528" spans="118:118">
      <c r="DN4528" s="42"/>
    </row>
    <row r="4529" spans="118:118">
      <c r="DN4529" s="42"/>
    </row>
    <row r="4530" spans="118:118">
      <c r="DN4530" s="42"/>
    </row>
    <row r="4531" spans="118:118">
      <c r="DN4531" s="42"/>
    </row>
    <row r="4532" spans="118:118">
      <c r="DN4532" s="42"/>
    </row>
    <row r="4533" spans="118:118">
      <c r="DN4533" s="42"/>
    </row>
    <row r="4534" spans="118:118">
      <c r="DN4534" s="42"/>
    </row>
    <row r="4535" spans="118:118">
      <c r="DN4535" s="42"/>
    </row>
    <row r="4536" spans="118:118">
      <c r="DN4536" s="42"/>
    </row>
    <row r="4537" spans="118:118">
      <c r="DN4537" s="42"/>
    </row>
    <row r="4538" spans="118:118">
      <c r="DN4538" s="42"/>
    </row>
    <row r="4539" spans="118:118">
      <c r="DN4539" s="42"/>
    </row>
    <row r="4540" spans="118:118">
      <c r="DN4540" s="42"/>
    </row>
    <row r="4541" spans="118:118">
      <c r="DN4541" s="42"/>
    </row>
    <row r="4542" spans="118:118">
      <c r="DN4542" s="42"/>
    </row>
    <row r="4543" spans="118:118">
      <c r="DN4543" s="42"/>
    </row>
    <row r="4544" spans="118:118">
      <c r="DN4544" s="42"/>
    </row>
    <row r="4545" spans="118:118">
      <c r="DN4545" s="42"/>
    </row>
    <row r="4546" spans="118:118">
      <c r="DN4546" s="42"/>
    </row>
    <row r="4547" spans="118:118">
      <c r="DN4547" s="42"/>
    </row>
    <row r="4548" spans="118:118">
      <c r="DN4548" s="42"/>
    </row>
    <row r="4549" spans="118:118">
      <c r="DN4549" s="42"/>
    </row>
    <row r="4550" spans="118:118">
      <c r="DN4550" s="42"/>
    </row>
    <row r="4551" spans="118:118">
      <c r="DN4551" s="42"/>
    </row>
    <row r="4552" spans="118:118">
      <c r="DN4552" s="42"/>
    </row>
    <row r="4553" spans="118:118">
      <c r="DN4553" s="42"/>
    </row>
    <row r="4554" spans="118:118">
      <c r="DN4554" s="42"/>
    </row>
    <row r="4555" spans="118:118">
      <c r="DN4555" s="42"/>
    </row>
    <row r="4556" spans="118:118">
      <c r="DN4556" s="42"/>
    </row>
    <row r="4557" spans="118:118">
      <c r="DN4557" s="42"/>
    </row>
    <row r="4558" spans="118:118">
      <c r="DN4558" s="42"/>
    </row>
    <row r="4559" spans="118:118">
      <c r="DN4559" s="42"/>
    </row>
    <row r="4560" spans="118:118">
      <c r="DN4560" s="42"/>
    </row>
    <row r="4561" spans="118:118">
      <c r="DN4561" s="42"/>
    </row>
    <row r="4562" spans="118:118">
      <c r="DN4562" s="42"/>
    </row>
    <row r="4563" spans="118:118">
      <c r="DN4563" s="42"/>
    </row>
    <row r="4564" spans="118:118">
      <c r="DN4564" s="42"/>
    </row>
    <row r="4565" spans="118:118">
      <c r="DN4565" s="42"/>
    </row>
    <row r="4566" spans="118:118">
      <c r="DN4566" s="42"/>
    </row>
    <row r="4567" spans="118:118">
      <c r="DN4567" s="42"/>
    </row>
    <row r="4568" spans="118:118">
      <c r="DN4568" s="42"/>
    </row>
    <row r="4569" spans="118:118">
      <c r="DN4569" s="42"/>
    </row>
    <row r="4570" spans="118:118">
      <c r="DN4570" s="42"/>
    </row>
    <row r="4571" spans="118:118">
      <c r="DN4571" s="42"/>
    </row>
    <row r="4572" spans="118:118">
      <c r="DN4572" s="42"/>
    </row>
    <row r="4573" spans="118:118">
      <c r="DN4573" s="42"/>
    </row>
    <row r="4574" spans="118:118">
      <c r="DN4574" s="42"/>
    </row>
    <row r="4575" spans="118:118">
      <c r="DN4575" s="42"/>
    </row>
    <row r="4576" spans="118:118">
      <c r="DN4576" s="42"/>
    </row>
    <row r="4577" spans="118:118">
      <c r="DN4577" s="42"/>
    </row>
    <row r="4578" spans="118:118">
      <c r="DN4578" s="42"/>
    </row>
    <row r="4579" spans="118:118">
      <c r="DN4579" s="42"/>
    </row>
    <row r="4580" spans="118:118">
      <c r="DN4580" s="42"/>
    </row>
    <row r="4581" spans="118:118">
      <c r="DN4581" s="42"/>
    </row>
    <row r="4582" spans="118:118">
      <c r="DN4582" s="42"/>
    </row>
    <row r="4583" spans="118:118">
      <c r="DN4583" s="42"/>
    </row>
    <row r="4584" spans="118:118">
      <c r="DN4584" s="42"/>
    </row>
    <row r="4585" spans="118:118">
      <c r="DN4585" s="42"/>
    </row>
    <row r="4586" spans="118:118">
      <c r="DN4586" s="42"/>
    </row>
    <row r="4587" spans="118:118">
      <c r="DN4587" s="42"/>
    </row>
    <row r="4588" spans="118:118">
      <c r="DN4588" s="42"/>
    </row>
    <row r="4589" spans="118:118">
      <c r="DN4589" s="42"/>
    </row>
    <row r="4590" spans="118:118">
      <c r="DN4590" s="42"/>
    </row>
    <row r="4591" spans="118:118">
      <c r="DN4591" s="42"/>
    </row>
    <row r="4592" spans="118:118">
      <c r="DN4592" s="42"/>
    </row>
    <row r="4593" spans="118:118">
      <c r="DN4593" s="42"/>
    </row>
    <row r="4594" spans="118:118">
      <c r="DN4594" s="42"/>
    </row>
    <row r="4595" spans="118:118">
      <c r="DN4595" s="42"/>
    </row>
    <row r="4596" spans="118:118">
      <c r="DN4596" s="42"/>
    </row>
    <row r="4597" spans="118:118">
      <c r="DN4597" s="42"/>
    </row>
    <row r="4598" spans="118:118">
      <c r="DN4598" s="42"/>
    </row>
    <row r="4599" spans="118:118">
      <c r="DN4599" s="42"/>
    </row>
    <row r="4600" spans="118:118">
      <c r="DN4600" s="42"/>
    </row>
    <row r="4601" spans="118:118">
      <c r="DN4601" s="42"/>
    </row>
    <row r="4602" spans="118:118">
      <c r="DN4602" s="42"/>
    </row>
    <row r="4603" spans="118:118">
      <c r="DN4603" s="42"/>
    </row>
    <row r="4604" spans="118:118">
      <c r="DN4604" s="42"/>
    </row>
    <row r="4605" spans="118:118">
      <c r="DN4605" s="42"/>
    </row>
    <row r="4606" spans="118:118">
      <c r="DN4606" s="42"/>
    </row>
    <row r="4607" spans="118:118">
      <c r="DN4607" s="42"/>
    </row>
    <row r="4608" spans="118:118">
      <c r="DN4608" s="42"/>
    </row>
    <row r="4609" spans="118:118">
      <c r="DN4609" s="42"/>
    </row>
    <row r="4610" spans="118:118">
      <c r="DN4610" s="42"/>
    </row>
    <row r="4611" spans="118:118">
      <c r="DN4611" s="42"/>
    </row>
    <row r="4612" spans="118:118">
      <c r="DN4612" s="42"/>
    </row>
    <row r="4613" spans="118:118">
      <c r="DN4613" s="42"/>
    </row>
    <row r="4614" spans="118:118">
      <c r="DN4614" s="42"/>
    </row>
    <row r="4615" spans="118:118">
      <c r="DN4615" s="42"/>
    </row>
    <row r="4616" spans="118:118">
      <c r="DN4616" s="42"/>
    </row>
    <row r="4617" spans="118:118">
      <c r="DN4617" s="42"/>
    </row>
    <row r="4618" spans="118:118">
      <c r="DN4618" s="42"/>
    </row>
    <row r="4619" spans="118:118">
      <c r="DN4619" s="42"/>
    </row>
    <row r="4620" spans="118:118">
      <c r="DN4620" s="42"/>
    </row>
    <row r="4621" spans="118:118">
      <c r="DN4621" s="42"/>
    </row>
    <row r="4622" spans="118:118">
      <c r="DN4622" s="42"/>
    </row>
    <row r="4623" spans="118:118">
      <c r="DN4623" s="42"/>
    </row>
    <row r="4624" spans="118:118">
      <c r="DN4624" s="42"/>
    </row>
    <row r="4625" spans="118:118">
      <c r="DN4625" s="42"/>
    </row>
    <row r="4626" spans="118:118">
      <c r="DN4626" s="42"/>
    </row>
    <row r="4627" spans="118:118">
      <c r="DN4627" s="42"/>
    </row>
    <row r="4628" spans="118:118">
      <c r="DN4628" s="42"/>
    </row>
    <row r="4629" spans="118:118">
      <c r="DN4629" s="42"/>
    </row>
    <row r="4630" spans="118:118">
      <c r="DN4630" s="42"/>
    </row>
    <row r="4631" spans="118:118">
      <c r="DN4631" s="42"/>
    </row>
    <row r="4632" spans="118:118">
      <c r="DN4632" s="42"/>
    </row>
    <row r="4633" spans="118:118">
      <c r="DN4633" s="42"/>
    </row>
    <row r="4634" spans="118:118">
      <c r="DN4634" s="42"/>
    </row>
    <row r="4635" spans="118:118">
      <c r="DN4635" s="42"/>
    </row>
    <row r="4636" spans="118:118">
      <c r="DN4636" s="42"/>
    </row>
    <row r="4637" spans="118:118">
      <c r="DN4637" s="42"/>
    </row>
    <row r="4638" spans="118:118">
      <c r="DN4638" s="42"/>
    </row>
    <row r="4639" spans="118:118">
      <c r="DN4639" s="42"/>
    </row>
    <row r="4640" spans="118:118">
      <c r="DN4640" s="42"/>
    </row>
    <row r="4641" spans="118:118">
      <c r="DN4641" s="42"/>
    </row>
    <row r="4642" spans="118:118">
      <c r="DN4642" s="42"/>
    </row>
    <row r="4643" spans="118:118">
      <c r="DN4643" s="42"/>
    </row>
    <row r="4644" spans="118:118">
      <c r="DN4644" s="42"/>
    </row>
    <row r="4645" spans="118:118">
      <c r="DN4645" s="42"/>
    </row>
    <row r="4646" spans="118:118">
      <c r="DN4646" s="42"/>
    </row>
    <row r="4647" spans="118:118">
      <c r="DN4647" s="42"/>
    </row>
    <row r="4648" spans="118:118">
      <c r="DN4648" s="42"/>
    </row>
    <row r="4649" spans="118:118">
      <c r="DN4649" s="42"/>
    </row>
    <row r="4650" spans="118:118">
      <c r="DN4650" s="42"/>
    </row>
    <row r="4651" spans="118:118">
      <c r="DN4651" s="42"/>
    </row>
    <row r="4652" spans="118:118">
      <c r="DN4652" s="42"/>
    </row>
    <row r="4653" spans="118:118">
      <c r="DN4653" s="42"/>
    </row>
    <row r="4654" spans="118:118">
      <c r="DN4654" s="42"/>
    </row>
    <row r="4655" spans="118:118">
      <c r="DN4655" s="42"/>
    </row>
    <row r="4656" spans="118:118">
      <c r="DN4656" s="42"/>
    </row>
    <row r="4657" spans="118:118">
      <c r="DN4657" s="42"/>
    </row>
    <row r="4658" spans="118:118">
      <c r="DN4658" s="42"/>
    </row>
    <row r="4659" spans="118:118">
      <c r="DN4659" s="42"/>
    </row>
    <row r="4660" spans="118:118">
      <c r="DN4660" s="42"/>
    </row>
    <row r="4661" spans="118:118">
      <c r="DN4661" s="42"/>
    </row>
    <row r="4662" spans="118:118">
      <c r="DN4662" s="42"/>
    </row>
    <row r="4663" spans="118:118">
      <c r="DN4663" s="42"/>
    </row>
    <row r="4664" spans="118:118">
      <c r="DN4664" s="42"/>
    </row>
    <row r="4665" spans="118:118">
      <c r="DN4665" s="42"/>
    </row>
    <row r="4666" spans="118:118">
      <c r="DN4666" s="42"/>
    </row>
    <row r="4667" spans="118:118">
      <c r="DN4667" s="42"/>
    </row>
    <row r="4668" spans="118:118">
      <c r="DN4668" s="42"/>
    </row>
    <row r="4669" spans="118:118">
      <c r="DN4669" s="42"/>
    </row>
    <row r="4670" spans="118:118">
      <c r="DN4670" s="42"/>
    </row>
    <row r="4671" spans="118:118">
      <c r="DN4671" s="42"/>
    </row>
    <row r="4672" spans="118:118">
      <c r="DN4672" s="42"/>
    </row>
    <row r="4673" spans="118:118">
      <c r="DN4673" s="42"/>
    </row>
    <row r="4674" spans="118:118">
      <c r="DN4674" s="42"/>
    </row>
    <row r="4675" spans="118:118">
      <c r="DN4675" s="42"/>
    </row>
    <row r="4676" spans="118:118">
      <c r="DN4676" s="42"/>
    </row>
    <row r="4677" spans="118:118">
      <c r="DN4677" s="42"/>
    </row>
    <row r="4678" spans="118:118">
      <c r="DN4678" s="42"/>
    </row>
    <row r="4679" spans="118:118">
      <c r="DN4679" s="42"/>
    </row>
    <row r="4680" spans="118:118">
      <c r="DN4680" s="42"/>
    </row>
    <row r="4681" spans="118:118">
      <c r="DN4681" s="42"/>
    </row>
    <row r="4682" spans="118:118">
      <c r="DN4682" s="42"/>
    </row>
    <row r="4683" spans="118:118">
      <c r="DN4683" s="42"/>
    </row>
    <row r="4684" spans="118:118">
      <c r="DN4684" s="42"/>
    </row>
    <row r="4685" spans="118:118">
      <c r="DN4685" s="42"/>
    </row>
    <row r="4686" spans="118:118">
      <c r="DN4686" s="42"/>
    </row>
    <row r="4687" spans="118:118">
      <c r="DN4687" s="42"/>
    </row>
    <row r="4688" spans="118:118">
      <c r="DN4688" s="42"/>
    </row>
    <row r="4689" spans="118:118">
      <c r="DN4689" s="42"/>
    </row>
    <row r="4690" spans="118:118">
      <c r="DN4690" s="42"/>
    </row>
    <row r="4691" spans="118:118">
      <c r="DN4691" s="42"/>
    </row>
    <row r="4692" spans="118:118">
      <c r="DN4692" s="42"/>
    </row>
    <row r="4693" spans="118:118">
      <c r="DN4693" s="42"/>
    </row>
    <row r="4694" spans="118:118">
      <c r="DN4694" s="42"/>
    </row>
    <row r="4695" spans="118:118">
      <c r="DN4695" s="42"/>
    </row>
    <row r="4696" spans="118:118">
      <c r="DN4696" s="42"/>
    </row>
    <row r="4697" spans="118:118">
      <c r="DN4697" s="42"/>
    </row>
    <row r="4698" spans="118:118">
      <c r="DN4698" s="42"/>
    </row>
    <row r="4699" spans="118:118">
      <c r="DN4699" s="42"/>
    </row>
    <row r="4700" spans="118:118">
      <c r="DN4700" s="42"/>
    </row>
    <row r="4701" spans="118:118">
      <c r="DN4701" s="42"/>
    </row>
    <row r="4702" spans="118:118">
      <c r="DN4702" s="42"/>
    </row>
    <row r="4703" spans="118:118">
      <c r="DN4703" s="42"/>
    </row>
    <row r="4704" spans="118:118">
      <c r="DN4704" s="42"/>
    </row>
    <row r="4705" spans="118:118">
      <c r="DN4705" s="42"/>
    </row>
    <row r="4706" spans="118:118">
      <c r="DN4706" s="42"/>
    </row>
    <row r="4707" spans="118:118">
      <c r="DN4707" s="42"/>
    </row>
    <row r="4708" spans="118:118">
      <c r="DN4708" s="42"/>
    </row>
    <row r="4709" spans="118:118">
      <c r="DN4709" s="42"/>
    </row>
    <row r="4710" spans="118:118">
      <c r="DN4710" s="42"/>
    </row>
    <row r="4711" spans="118:118">
      <c r="DN4711" s="42"/>
    </row>
    <row r="4712" spans="118:118">
      <c r="DN4712" s="42"/>
    </row>
    <row r="4713" spans="118:118">
      <c r="DN4713" s="42"/>
    </row>
    <row r="4714" spans="118:118">
      <c r="DN4714" s="42"/>
    </row>
    <row r="4715" spans="118:118">
      <c r="DN4715" s="42"/>
    </row>
    <row r="4716" spans="118:118">
      <c r="DN4716" s="42"/>
    </row>
    <row r="4717" spans="118:118">
      <c r="DN4717" s="42"/>
    </row>
    <row r="4718" spans="118:118">
      <c r="DN4718" s="42"/>
    </row>
    <row r="4719" spans="118:118">
      <c r="DN4719" s="42"/>
    </row>
    <row r="4720" spans="118:118">
      <c r="DN4720" s="42"/>
    </row>
    <row r="4721" spans="118:118">
      <c r="DN4721" s="42"/>
    </row>
    <row r="4722" spans="118:118">
      <c r="DN4722" s="42"/>
    </row>
    <row r="4723" spans="118:118">
      <c r="DN4723" s="42"/>
    </row>
    <row r="4724" spans="118:118">
      <c r="DN4724" s="42"/>
    </row>
    <row r="4725" spans="118:118">
      <c r="DN4725" s="42"/>
    </row>
    <row r="4726" spans="118:118">
      <c r="DN4726" s="42"/>
    </row>
    <row r="4727" spans="118:118">
      <c r="DN4727" s="42"/>
    </row>
    <row r="4728" spans="118:118">
      <c r="DN4728" s="42"/>
    </row>
    <row r="4729" spans="118:118">
      <c r="DN4729" s="42"/>
    </row>
    <row r="4730" spans="118:118">
      <c r="DN4730" s="42"/>
    </row>
    <row r="4731" spans="118:118">
      <c r="DN4731" s="42"/>
    </row>
    <row r="4732" spans="118:118">
      <c r="DN4732" s="42"/>
    </row>
    <row r="4733" spans="118:118">
      <c r="DN4733" s="42"/>
    </row>
    <row r="4734" spans="118:118">
      <c r="DN4734" s="42"/>
    </row>
    <row r="4735" spans="118:118">
      <c r="DN4735" s="42"/>
    </row>
    <row r="4736" spans="118:118">
      <c r="DN4736" s="42"/>
    </row>
    <row r="4737" spans="118:118">
      <c r="DN4737" s="42"/>
    </row>
    <row r="4738" spans="118:118">
      <c r="DN4738" s="42"/>
    </row>
    <row r="4739" spans="118:118">
      <c r="DN4739" s="42"/>
    </row>
    <row r="4740" spans="118:118">
      <c r="DN4740" s="42"/>
    </row>
    <row r="4741" spans="118:118">
      <c r="DN4741" s="42"/>
    </row>
    <row r="4742" spans="118:118">
      <c r="DN4742" s="42"/>
    </row>
    <row r="4743" spans="118:118">
      <c r="DN4743" s="42"/>
    </row>
    <row r="4744" spans="118:118">
      <c r="DN4744" s="42"/>
    </row>
    <row r="4745" spans="118:118">
      <c r="DN4745" s="42"/>
    </row>
    <row r="4746" spans="118:118">
      <c r="DN4746" s="42"/>
    </row>
    <row r="4747" spans="118:118">
      <c r="DN4747" s="42"/>
    </row>
    <row r="4748" spans="118:118">
      <c r="DN4748" s="42"/>
    </row>
    <row r="4749" spans="118:118">
      <c r="DN4749" s="42"/>
    </row>
    <row r="4750" spans="118:118">
      <c r="DN4750" s="42"/>
    </row>
    <row r="4751" spans="118:118">
      <c r="DN4751" s="42"/>
    </row>
    <row r="4752" spans="118:118">
      <c r="DN4752" s="42"/>
    </row>
    <row r="4753" spans="118:118">
      <c r="DN4753" s="42"/>
    </row>
    <row r="4754" spans="118:118">
      <c r="DN4754" s="42"/>
    </row>
    <row r="4755" spans="118:118">
      <c r="DN4755" s="42"/>
    </row>
    <row r="4756" spans="118:118">
      <c r="DN4756" s="42"/>
    </row>
    <row r="4757" spans="118:118">
      <c r="DN4757" s="42"/>
    </row>
    <row r="4758" spans="118:118">
      <c r="DN4758" s="42"/>
    </row>
    <row r="4759" spans="118:118">
      <c r="DN4759" s="42"/>
    </row>
    <row r="4760" spans="118:118">
      <c r="DN4760" s="42"/>
    </row>
    <row r="4761" spans="118:118">
      <c r="DN4761" s="42"/>
    </row>
    <row r="4762" spans="118:118">
      <c r="DN4762" s="42"/>
    </row>
    <row r="4763" spans="118:118">
      <c r="DN4763" s="42"/>
    </row>
    <row r="4764" spans="118:118">
      <c r="DN4764" s="42"/>
    </row>
    <row r="4765" spans="118:118">
      <c r="DN4765" s="42"/>
    </row>
    <row r="4766" spans="118:118">
      <c r="DN4766" s="42"/>
    </row>
    <row r="4767" spans="118:118">
      <c r="DN4767" s="42"/>
    </row>
    <row r="4768" spans="118:118">
      <c r="DN4768" s="42"/>
    </row>
    <row r="4769" spans="118:118">
      <c r="DN4769" s="42"/>
    </row>
    <row r="4770" spans="118:118">
      <c r="DN4770" s="42"/>
    </row>
    <row r="4771" spans="118:118">
      <c r="DN4771" s="42"/>
    </row>
    <row r="4772" spans="118:118">
      <c r="DN4772" s="42"/>
    </row>
    <row r="4773" spans="118:118">
      <c r="DN4773" s="42"/>
    </row>
    <row r="4774" spans="118:118">
      <c r="DN4774" s="42"/>
    </row>
    <row r="4775" spans="118:118">
      <c r="DN4775" s="42"/>
    </row>
    <row r="4776" spans="118:118">
      <c r="DN4776" s="42"/>
    </row>
    <row r="4777" spans="118:118">
      <c r="DN4777" s="42"/>
    </row>
    <row r="4778" spans="118:118">
      <c r="DN4778" s="42"/>
    </row>
    <row r="4779" spans="118:118">
      <c r="DN4779" s="42"/>
    </row>
    <row r="4780" spans="118:118">
      <c r="DN4780" s="42"/>
    </row>
    <row r="4781" spans="118:118">
      <c r="DN4781" s="42"/>
    </row>
    <row r="4782" spans="118:118">
      <c r="DN4782" s="42"/>
    </row>
    <row r="4783" spans="118:118">
      <c r="DN4783" s="42"/>
    </row>
    <row r="4784" spans="118:118">
      <c r="DN4784" s="42"/>
    </row>
    <row r="4785" spans="118:118">
      <c r="DN4785" s="42"/>
    </row>
    <row r="4786" spans="118:118">
      <c r="DN4786" s="42"/>
    </row>
    <row r="4787" spans="118:118">
      <c r="DN4787" s="42"/>
    </row>
    <row r="4788" spans="118:118">
      <c r="DN4788" s="42"/>
    </row>
    <row r="4789" spans="118:118">
      <c r="DN4789" s="42"/>
    </row>
    <row r="4790" spans="118:118">
      <c r="DN4790" s="42"/>
    </row>
    <row r="4791" spans="118:118">
      <c r="DN4791" s="42"/>
    </row>
    <row r="4792" spans="118:118">
      <c r="DN4792" s="42"/>
    </row>
    <row r="4793" spans="118:118">
      <c r="DN4793" s="42"/>
    </row>
    <row r="4794" spans="118:118">
      <c r="DN4794" s="42"/>
    </row>
    <row r="4795" spans="118:118">
      <c r="DN4795" s="42"/>
    </row>
    <row r="4796" spans="118:118">
      <c r="DN4796" s="42"/>
    </row>
    <row r="4797" spans="118:118">
      <c r="DN4797" s="42"/>
    </row>
    <row r="4798" spans="118:118">
      <c r="DN4798" s="42"/>
    </row>
    <row r="4799" spans="118:118">
      <c r="DN4799" s="42"/>
    </row>
    <row r="4800" spans="118:118">
      <c r="DN4800" s="42"/>
    </row>
    <row r="4801" spans="118:118">
      <c r="DN4801" s="42"/>
    </row>
    <row r="4802" spans="118:118">
      <c r="DN4802" s="42"/>
    </row>
    <row r="4803" spans="118:118">
      <c r="DN4803" s="42"/>
    </row>
    <row r="4804" spans="118:118">
      <c r="DN4804" s="42"/>
    </row>
    <row r="4805" spans="118:118">
      <c r="DN4805" s="42"/>
    </row>
    <row r="4806" spans="118:118">
      <c r="DN4806" s="42"/>
    </row>
    <row r="4807" spans="118:118">
      <c r="DN4807" s="42"/>
    </row>
    <row r="4808" spans="118:118">
      <c r="DN4808" s="42"/>
    </row>
    <row r="4809" spans="118:118">
      <c r="DN4809" s="42"/>
    </row>
    <row r="4810" spans="118:118">
      <c r="DN4810" s="42"/>
    </row>
    <row r="4811" spans="118:118">
      <c r="DN4811" s="42"/>
    </row>
    <row r="4812" spans="118:118">
      <c r="DN4812" s="42"/>
    </row>
    <row r="4813" spans="118:118">
      <c r="DN4813" s="42"/>
    </row>
    <row r="4814" spans="118:118">
      <c r="DN4814" s="42"/>
    </row>
    <row r="4815" spans="118:118">
      <c r="DN4815" s="42"/>
    </row>
    <row r="4816" spans="118:118">
      <c r="DN4816" s="42"/>
    </row>
    <row r="4817" spans="118:118">
      <c r="DN4817" s="42"/>
    </row>
    <row r="4818" spans="118:118">
      <c r="DN4818" s="42"/>
    </row>
    <row r="4819" spans="118:118">
      <c r="DN4819" s="42"/>
    </row>
    <row r="4820" spans="118:118">
      <c r="DN4820" s="42"/>
    </row>
    <row r="4821" spans="118:118">
      <c r="DN4821" s="42"/>
    </row>
    <row r="4822" spans="118:118">
      <c r="DN4822" s="42"/>
    </row>
    <row r="4823" spans="118:118">
      <c r="DN4823" s="42"/>
    </row>
    <row r="4824" spans="118:118">
      <c r="DN4824" s="42"/>
    </row>
    <row r="4825" spans="118:118">
      <c r="DN4825" s="42"/>
    </row>
    <row r="4826" spans="118:118">
      <c r="DN4826" s="42"/>
    </row>
    <row r="4827" spans="118:118">
      <c r="DN4827" s="42"/>
    </row>
    <row r="4828" spans="118:118">
      <c r="DN4828" s="42"/>
    </row>
    <row r="4829" spans="118:118">
      <c r="DN4829" s="42"/>
    </row>
    <row r="4830" spans="118:118">
      <c r="DN4830" s="42"/>
    </row>
    <row r="4831" spans="118:118">
      <c r="DN4831" s="42"/>
    </row>
    <row r="4832" spans="118:118">
      <c r="DN4832" s="42"/>
    </row>
    <row r="4833" spans="118:118">
      <c r="DN4833" s="42"/>
    </row>
    <row r="4834" spans="118:118">
      <c r="DN4834" s="42"/>
    </row>
    <row r="4835" spans="118:118">
      <c r="DN4835" s="42"/>
    </row>
    <row r="4836" spans="118:118">
      <c r="DN4836" s="42"/>
    </row>
    <row r="4837" spans="118:118">
      <c r="DN4837" s="42"/>
    </row>
    <row r="4838" spans="118:118">
      <c r="DN4838" s="42"/>
    </row>
    <row r="4839" spans="118:118">
      <c r="DN4839" s="42"/>
    </row>
    <row r="4840" spans="118:118">
      <c r="DN4840" s="42"/>
    </row>
    <row r="4841" spans="118:118">
      <c r="DN4841" s="42"/>
    </row>
    <row r="4842" spans="118:118">
      <c r="DN4842" s="42"/>
    </row>
    <row r="4843" spans="118:118">
      <c r="DN4843" s="42"/>
    </row>
    <row r="4844" spans="118:118">
      <c r="DN4844" s="42"/>
    </row>
    <row r="4845" spans="118:118">
      <c r="DN4845" s="42"/>
    </row>
    <row r="4846" spans="118:118">
      <c r="DN4846" s="42"/>
    </row>
    <row r="4847" spans="118:118">
      <c r="DN4847" s="42"/>
    </row>
    <row r="4848" spans="118:118">
      <c r="DN4848" s="42"/>
    </row>
    <row r="4849" spans="118:118">
      <c r="DN4849" s="42"/>
    </row>
    <row r="4850" spans="118:118">
      <c r="DN4850" s="42"/>
    </row>
    <row r="4851" spans="118:118">
      <c r="DN4851" s="42"/>
    </row>
    <row r="4852" spans="118:118">
      <c r="DN4852" s="42"/>
    </row>
    <row r="4853" spans="118:118">
      <c r="DN4853" s="42"/>
    </row>
    <row r="4854" spans="118:118">
      <c r="DN4854" s="42"/>
    </row>
    <row r="4855" spans="118:118">
      <c r="DN4855" s="42"/>
    </row>
    <row r="4856" spans="118:118">
      <c r="DN4856" s="42"/>
    </row>
    <row r="4857" spans="118:118">
      <c r="DN4857" s="42"/>
    </row>
    <row r="4858" spans="118:118">
      <c r="DN4858" s="42"/>
    </row>
    <row r="4859" spans="118:118">
      <c r="DN4859" s="42"/>
    </row>
    <row r="4860" spans="118:118">
      <c r="DN4860" s="42"/>
    </row>
    <row r="4861" spans="118:118">
      <c r="DN4861" s="42"/>
    </row>
    <row r="4862" spans="118:118">
      <c r="DN4862" s="42"/>
    </row>
    <row r="4863" spans="118:118">
      <c r="DN4863" s="42"/>
    </row>
    <row r="4864" spans="118:118">
      <c r="DN4864" s="42"/>
    </row>
    <row r="4865" spans="118:118">
      <c r="DN4865" s="42"/>
    </row>
    <row r="4866" spans="118:118">
      <c r="DN4866" s="42"/>
    </row>
    <row r="4867" spans="118:118">
      <c r="DN4867" s="42"/>
    </row>
    <row r="4868" spans="118:118">
      <c r="DN4868" s="42"/>
    </row>
    <row r="4869" spans="118:118">
      <c r="DN4869" s="42"/>
    </row>
    <row r="4870" spans="118:118">
      <c r="DN4870" s="42"/>
    </row>
    <row r="4871" spans="118:118">
      <c r="DN4871" s="42"/>
    </row>
    <row r="4872" spans="118:118">
      <c r="DN4872" s="42"/>
    </row>
    <row r="4873" spans="118:118">
      <c r="DN4873" s="42"/>
    </row>
    <row r="4874" spans="118:118">
      <c r="DN4874" s="42"/>
    </row>
    <row r="4875" spans="118:118">
      <c r="DN4875" s="42"/>
    </row>
    <row r="4876" spans="118:118">
      <c r="DN4876" s="42"/>
    </row>
    <row r="4877" spans="118:118">
      <c r="DN4877" s="42"/>
    </row>
    <row r="4878" spans="118:118">
      <c r="DN4878" s="42"/>
    </row>
    <row r="4879" spans="118:118">
      <c r="DN4879" s="42"/>
    </row>
    <row r="4880" spans="118:118">
      <c r="DN4880" s="42"/>
    </row>
    <row r="4881" spans="118:118">
      <c r="DN4881" s="42"/>
    </row>
    <row r="4882" spans="118:118">
      <c r="DN4882" s="42"/>
    </row>
    <row r="4883" spans="118:118">
      <c r="DN4883" s="42"/>
    </row>
    <row r="4884" spans="118:118">
      <c r="DN4884" s="42"/>
    </row>
    <row r="4885" spans="118:118">
      <c r="DN4885" s="42"/>
    </row>
    <row r="4886" spans="118:118">
      <c r="DN4886" s="42"/>
    </row>
    <row r="4887" spans="118:118">
      <c r="DN4887" s="42"/>
    </row>
    <row r="4888" spans="118:118">
      <c r="DN4888" s="42"/>
    </row>
    <row r="4889" spans="118:118">
      <c r="DN4889" s="42"/>
    </row>
    <row r="4890" spans="118:118">
      <c r="DN4890" s="42"/>
    </row>
    <row r="4891" spans="118:118">
      <c r="DN4891" s="42"/>
    </row>
    <row r="4892" spans="118:118">
      <c r="DN4892" s="42"/>
    </row>
    <row r="4893" spans="118:118">
      <c r="DN4893" s="42"/>
    </row>
    <row r="4894" spans="118:118">
      <c r="DN4894" s="42"/>
    </row>
    <row r="4895" spans="118:118">
      <c r="DN4895" s="42"/>
    </row>
    <row r="4896" spans="118:118">
      <c r="DN4896" s="42"/>
    </row>
    <row r="4897" spans="118:118">
      <c r="DN4897" s="42"/>
    </row>
    <row r="4898" spans="118:118">
      <c r="DN4898" s="42"/>
    </row>
    <row r="4899" spans="118:118">
      <c r="DN4899" s="42"/>
    </row>
    <row r="4900" spans="118:118">
      <c r="DN4900" s="42"/>
    </row>
    <row r="4901" spans="118:118">
      <c r="DN4901" s="42"/>
    </row>
    <row r="4902" spans="118:118">
      <c r="DN4902" s="42"/>
    </row>
    <row r="4903" spans="118:118">
      <c r="DN4903" s="42"/>
    </row>
    <row r="4904" spans="118:118">
      <c r="DN4904" s="42"/>
    </row>
    <row r="4905" spans="118:118">
      <c r="DN4905" s="42"/>
    </row>
    <row r="4906" spans="118:118">
      <c r="DN4906" s="42"/>
    </row>
    <row r="4907" spans="118:118">
      <c r="DN4907" s="42"/>
    </row>
    <row r="4908" spans="118:118">
      <c r="DN4908" s="42"/>
    </row>
    <row r="4909" spans="118:118">
      <c r="DN4909" s="42"/>
    </row>
    <row r="4910" spans="118:118">
      <c r="DN4910" s="42"/>
    </row>
    <row r="4911" spans="118:118">
      <c r="DN4911" s="42"/>
    </row>
    <row r="4912" spans="118:118">
      <c r="DN4912" s="42"/>
    </row>
    <row r="4913" spans="118:118">
      <c r="DN4913" s="42"/>
    </row>
    <row r="4914" spans="118:118">
      <c r="DN4914" s="42"/>
    </row>
    <row r="4915" spans="118:118">
      <c r="DN4915" s="42"/>
    </row>
    <row r="4916" spans="118:118">
      <c r="DN4916" s="42"/>
    </row>
    <row r="4917" spans="118:118">
      <c r="DN4917" s="42"/>
    </row>
    <row r="4918" spans="118:118">
      <c r="DN4918" s="42"/>
    </row>
    <row r="4919" spans="118:118">
      <c r="DN4919" s="42"/>
    </row>
    <row r="4920" spans="118:118">
      <c r="DN4920" s="42"/>
    </row>
    <row r="4921" spans="118:118">
      <c r="DN4921" s="42"/>
    </row>
    <row r="4922" spans="118:118">
      <c r="DN4922" s="42"/>
    </row>
    <row r="4923" spans="118:118">
      <c r="DN4923" s="42"/>
    </row>
    <row r="4924" spans="118:118">
      <c r="DN4924" s="42"/>
    </row>
    <row r="4925" spans="118:118">
      <c r="DN4925" s="42"/>
    </row>
    <row r="4926" spans="118:118">
      <c r="DN4926" s="42"/>
    </row>
    <row r="4927" spans="118:118">
      <c r="DN4927" s="42"/>
    </row>
    <row r="4928" spans="118:118">
      <c r="DN4928" s="42"/>
    </row>
    <row r="4929" spans="118:118">
      <c r="DN4929" s="42"/>
    </row>
    <row r="4930" spans="118:118">
      <c r="DN4930" s="42"/>
    </row>
    <row r="4931" spans="118:118">
      <c r="DN4931" s="42"/>
    </row>
    <row r="4932" spans="118:118">
      <c r="DN4932" s="42"/>
    </row>
    <row r="4933" spans="118:118">
      <c r="DN4933" s="42"/>
    </row>
    <row r="4934" spans="118:118">
      <c r="DN4934" s="42"/>
    </row>
    <row r="4935" spans="118:118">
      <c r="DN4935" s="42"/>
    </row>
    <row r="4936" spans="118:118">
      <c r="DN4936" s="42"/>
    </row>
    <row r="4937" spans="118:118">
      <c r="DN4937" s="42"/>
    </row>
    <row r="4938" spans="118:118">
      <c r="DN4938" s="42"/>
    </row>
    <row r="4939" spans="118:118">
      <c r="DN4939" s="42"/>
    </row>
    <row r="4940" spans="118:118">
      <c r="DN4940" s="42"/>
    </row>
    <row r="4941" spans="118:118">
      <c r="DN4941" s="42"/>
    </row>
    <row r="4942" spans="118:118">
      <c r="DN4942" s="42"/>
    </row>
    <row r="4943" spans="118:118">
      <c r="DN4943" s="42"/>
    </row>
    <row r="4944" spans="118:118">
      <c r="DN4944" s="42"/>
    </row>
    <row r="4945" spans="118:118">
      <c r="DN4945" s="42"/>
    </row>
    <row r="4946" spans="118:118">
      <c r="DN4946" s="42"/>
    </row>
    <row r="4947" spans="118:118">
      <c r="DN4947" s="42"/>
    </row>
    <row r="4948" spans="118:118">
      <c r="DN4948" s="42"/>
    </row>
    <row r="4949" spans="118:118">
      <c r="DN4949" s="42"/>
    </row>
    <row r="4950" spans="118:118">
      <c r="DN4950" s="42"/>
    </row>
    <row r="4951" spans="118:118">
      <c r="DN4951" s="42"/>
    </row>
    <row r="4952" spans="118:118">
      <c r="DN4952" s="42"/>
    </row>
    <row r="4953" spans="118:118">
      <c r="DN4953" s="42"/>
    </row>
    <row r="4954" spans="118:118">
      <c r="DN4954" s="42"/>
    </row>
    <row r="4955" spans="118:118">
      <c r="DN4955" s="42"/>
    </row>
    <row r="4956" spans="118:118">
      <c r="DN4956" s="42"/>
    </row>
    <row r="4957" spans="118:118">
      <c r="DN4957" s="42"/>
    </row>
    <row r="4958" spans="118:118">
      <c r="DN4958" s="42"/>
    </row>
    <row r="4959" spans="118:118">
      <c r="DN4959" s="42"/>
    </row>
    <row r="4960" spans="118:118">
      <c r="DN4960" s="42"/>
    </row>
    <row r="4961" spans="118:118">
      <c r="DN4961" s="42"/>
    </row>
    <row r="4962" spans="118:118">
      <c r="DN4962" s="42"/>
    </row>
    <row r="4963" spans="118:118">
      <c r="DN4963" s="42"/>
    </row>
    <row r="4964" spans="118:118">
      <c r="DN4964" s="42"/>
    </row>
    <row r="4965" spans="118:118">
      <c r="DN4965" s="42"/>
    </row>
    <row r="4966" spans="118:118">
      <c r="DN4966" s="42"/>
    </row>
    <row r="4967" spans="118:118">
      <c r="DN4967" s="42"/>
    </row>
    <row r="4968" spans="118:118">
      <c r="DN4968" s="42"/>
    </row>
    <row r="4969" spans="118:118">
      <c r="DN4969" s="42"/>
    </row>
    <row r="4970" spans="118:118">
      <c r="DN4970" s="42"/>
    </row>
    <row r="4971" spans="118:118">
      <c r="DN4971" s="42"/>
    </row>
    <row r="4972" spans="118:118">
      <c r="DN4972" s="42"/>
    </row>
    <row r="4973" spans="118:118">
      <c r="DN4973" s="42"/>
    </row>
    <row r="4974" spans="118:118">
      <c r="DN4974" s="42"/>
    </row>
    <row r="4975" spans="118:118">
      <c r="DN4975" s="42"/>
    </row>
    <row r="4976" spans="118:118">
      <c r="DN4976" s="42"/>
    </row>
    <row r="4977" spans="118:118">
      <c r="DN4977" s="42"/>
    </row>
    <row r="4978" spans="118:118">
      <c r="DN4978" s="42"/>
    </row>
    <row r="4979" spans="118:118">
      <c r="DN4979" s="42"/>
    </row>
    <row r="4980" spans="118:118">
      <c r="DN4980" s="42"/>
    </row>
    <row r="4981" spans="118:118">
      <c r="DN4981" s="42"/>
    </row>
    <row r="4982" spans="118:118">
      <c r="DN4982" s="42"/>
    </row>
    <row r="4983" spans="118:118">
      <c r="DN4983" s="42"/>
    </row>
    <row r="4984" spans="118:118">
      <c r="DN4984" s="42"/>
    </row>
    <row r="4985" spans="118:118">
      <c r="DN4985" s="42"/>
    </row>
    <row r="4986" spans="118:118">
      <c r="DN4986" s="42"/>
    </row>
    <row r="4987" spans="118:118">
      <c r="DN4987" s="42"/>
    </row>
    <row r="4988" spans="118:118">
      <c r="DN4988" s="42"/>
    </row>
    <row r="4989" spans="118:118">
      <c r="DN4989" s="42"/>
    </row>
    <row r="4990" spans="118:118">
      <c r="DN4990" s="42"/>
    </row>
    <row r="4991" spans="118:118">
      <c r="DN4991" s="42"/>
    </row>
    <row r="4992" spans="118:118">
      <c r="DN4992" s="42"/>
    </row>
    <row r="4993" spans="118:118">
      <c r="DN4993" s="42"/>
    </row>
    <row r="4994" spans="118:118">
      <c r="DN4994" s="42"/>
    </row>
    <row r="4995" spans="118:118">
      <c r="DN4995" s="42"/>
    </row>
    <row r="4996" spans="118:118">
      <c r="DN4996" s="42"/>
    </row>
    <row r="4997" spans="118:118">
      <c r="DN4997" s="42"/>
    </row>
    <row r="4998" spans="118:118">
      <c r="DN4998" s="42"/>
    </row>
    <row r="4999" spans="118:118">
      <c r="DN4999" s="42"/>
    </row>
    <row r="5000" spans="118:118">
      <c r="DN5000" s="42"/>
    </row>
    <row r="5001" spans="118:118">
      <c r="DN5001" s="42"/>
    </row>
    <row r="5002" spans="118:118">
      <c r="DN5002" s="42"/>
    </row>
    <row r="5003" spans="118:118">
      <c r="DN5003" s="42"/>
    </row>
    <row r="5004" spans="118:118">
      <c r="DN5004" s="42"/>
    </row>
    <row r="5005" spans="118:118">
      <c r="DN5005" s="42"/>
    </row>
    <row r="5006" spans="118:118">
      <c r="DN5006" s="42"/>
    </row>
    <row r="5007" spans="118:118">
      <c r="DN5007" s="42"/>
    </row>
    <row r="5008" spans="118:118">
      <c r="DN5008" s="42"/>
    </row>
    <row r="5009" spans="118:118">
      <c r="DN5009" s="42"/>
    </row>
    <row r="5010" spans="118:118">
      <c r="DN5010" s="42"/>
    </row>
    <row r="5011" spans="118:118">
      <c r="DN5011" s="42"/>
    </row>
    <row r="5012" spans="118:118">
      <c r="DN5012" s="42"/>
    </row>
    <row r="5013" spans="118:118">
      <c r="DN5013" s="42"/>
    </row>
    <row r="5014" spans="118:118">
      <c r="DN5014" s="42"/>
    </row>
    <row r="5015" spans="118:118">
      <c r="DN5015" s="42"/>
    </row>
    <row r="5016" spans="118:118">
      <c r="DN5016" s="42"/>
    </row>
    <row r="5017" spans="118:118">
      <c r="DN5017" s="42"/>
    </row>
    <row r="5018" spans="118:118">
      <c r="DN5018" s="42"/>
    </row>
    <row r="5019" spans="118:118">
      <c r="DN5019" s="42"/>
    </row>
    <row r="5020" spans="118:118">
      <c r="DN5020" s="42"/>
    </row>
    <row r="5021" spans="118:118">
      <c r="DN5021" s="42"/>
    </row>
    <row r="5022" spans="118:118">
      <c r="DN5022" s="42"/>
    </row>
    <row r="5023" spans="118:118">
      <c r="DN5023" s="42"/>
    </row>
    <row r="5024" spans="118:118">
      <c r="DN5024" s="42"/>
    </row>
    <row r="5025" spans="118:118">
      <c r="DN5025" s="42"/>
    </row>
    <row r="5026" spans="118:118">
      <c r="DN5026" s="42"/>
    </row>
    <row r="5027" spans="118:118">
      <c r="DN5027" s="42"/>
    </row>
    <row r="5028" spans="118:118">
      <c r="DN5028" s="42"/>
    </row>
    <row r="5029" spans="118:118">
      <c r="DN5029" s="42"/>
    </row>
    <row r="5030" spans="118:118">
      <c r="DN5030" s="42"/>
    </row>
    <row r="5031" spans="118:118">
      <c r="DN5031" s="42"/>
    </row>
    <row r="5032" spans="118:118">
      <c r="DN5032" s="42"/>
    </row>
    <row r="5033" spans="118:118">
      <c r="DN5033" s="42"/>
    </row>
    <row r="5034" spans="118:118">
      <c r="DN5034" s="42"/>
    </row>
    <row r="5035" spans="118:118">
      <c r="DN5035" s="42"/>
    </row>
    <row r="5036" spans="118:118">
      <c r="DN5036" s="42"/>
    </row>
    <row r="5037" spans="118:118">
      <c r="DN5037" s="42"/>
    </row>
    <row r="5038" spans="118:118">
      <c r="DN5038" s="42"/>
    </row>
    <row r="5039" spans="118:118">
      <c r="DN5039" s="42"/>
    </row>
    <row r="5040" spans="118:118">
      <c r="DN5040" s="42"/>
    </row>
    <row r="5041" spans="118:118">
      <c r="DN5041" s="42"/>
    </row>
    <row r="5042" spans="118:118">
      <c r="DN5042" s="42"/>
    </row>
    <row r="5043" spans="118:118">
      <c r="DN5043" s="42"/>
    </row>
    <row r="5044" spans="118:118">
      <c r="DN5044" s="42"/>
    </row>
    <row r="5045" spans="118:118">
      <c r="DN5045" s="42"/>
    </row>
    <row r="5046" spans="118:118">
      <c r="DN5046" s="42"/>
    </row>
    <row r="5047" spans="118:118">
      <c r="DN5047" s="42"/>
    </row>
    <row r="5048" spans="118:118">
      <c r="DN5048" s="42"/>
    </row>
    <row r="5049" spans="118:118">
      <c r="DN5049" s="42"/>
    </row>
    <row r="5050" spans="118:118">
      <c r="DN5050" s="42"/>
    </row>
    <row r="5051" spans="118:118">
      <c r="DN5051" s="42"/>
    </row>
    <row r="5052" spans="118:118">
      <c r="DN5052" s="42"/>
    </row>
    <row r="5053" spans="118:118">
      <c r="DN5053" s="42"/>
    </row>
    <row r="5054" spans="118:118">
      <c r="DN5054" s="42"/>
    </row>
    <row r="5055" spans="118:118">
      <c r="DN5055" s="42"/>
    </row>
    <row r="5056" spans="118:118">
      <c r="DN5056" s="42"/>
    </row>
    <row r="5057" spans="118:118">
      <c r="DN5057" s="42"/>
    </row>
    <row r="5058" spans="118:118">
      <c r="DN5058" s="42"/>
    </row>
    <row r="5059" spans="118:118">
      <c r="DN5059" s="42"/>
    </row>
    <row r="5060" spans="118:118">
      <c r="DN5060" s="42"/>
    </row>
    <row r="5061" spans="118:118">
      <c r="DN5061" s="42"/>
    </row>
    <row r="5062" spans="118:118">
      <c r="DN5062" s="42"/>
    </row>
    <row r="5063" spans="118:118">
      <c r="DN5063" s="42"/>
    </row>
    <row r="5064" spans="118:118">
      <c r="DN5064" s="42"/>
    </row>
    <row r="5065" spans="118:118">
      <c r="DN5065" s="42"/>
    </row>
    <row r="5066" spans="118:118">
      <c r="DN5066" s="42"/>
    </row>
    <row r="5067" spans="118:118">
      <c r="DN5067" s="42"/>
    </row>
    <row r="5068" spans="118:118">
      <c r="DN5068" s="42"/>
    </row>
    <row r="5069" spans="118:118">
      <c r="DN5069" s="42"/>
    </row>
    <row r="5070" spans="118:118">
      <c r="DN5070" s="42"/>
    </row>
    <row r="5071" spans="118:118">
      <c r="DN5071" s="42"/>
    </row>
    <row r="5072" spans="118:118">
      <c r="DN5072" s="42"/>
    </row>
    <row r="5073" spans="118:118">
      <c r="DN5073" s="42"/>
    </row>
    <row r="5074" spans="118:118">
      <c r="DN5074" s="42"/>
    </row>
    <row r="5075" spans="118:118">
      <c r="DN5075" s="42"/>
    </row>
    <row r="5076" spans="118:118">
      <c r="DN5076" s="42"/>
    </row>
    <row r="5077" spans="118:118">
      <c r="DN5077" s="42"/>
    </row>
    <row r="5078" spans="118:118">
      <c r="DN5078" s="42"/>
    </row>
    <row r="5079" spans="118:118">
      <c r="DN5079" s="42"/>
    </row>
    <row r="5080" spans="118:118">
      <c r="DN5080" s="42"/>
    </row>
    <row r="5081" spans="118:118">
      <c r="DN5081" s="42"/>
    </row>
    <row r="5082" spans="118:118">
      <c r="DN5082" s="42"/>
    </row>
    <row r="5083" spans="118:118">
      <c r="DN5083" s="42"/>
    </row>
    <row r="5084" spans="118:118">
      <c r="DN5084" s="42"/>
    </row>
    <row r="5085" spans="118:118">
      <c r="DN5085" s="42"/>
    </row>
    <row r="5086" spans="118:118">
      <c r="DN5086" s="42"/>
    </row>
    <row r="5087" spans="118:118">
      <c r="DN5087" s="42"/>
    </row>
    <row r="5088" spans="118:118">
      <c r="DN5088" s="42"/>
    </row>
    <row r="5089" spans="118:118">
      <c r="DN5089" s="42"/>
    </row>
    <row r="5090" spans="118:118">
      <c r="DN5090" s="42"/>
    </row>
    <row r="5091" spans="118:118">
      <c r="DN5091" s="42"/>
    </row>
    <row r="5092" spans="118:118">
      <c r="DN5092" s="42"/>
    </row>
    <row r="5093" spans="118:118">
      <c r="DN5093" s="42"/>
    </row>
    <row r="5094" spans="118:118">
      <c r="DN5094" s="42"/>
    </row>
    <row r="5095" spans="118:118">
      <c r="DN5095" s="42"/>
    </row>
    <row r="5096" spans="118:118">
      <c r="DN5096" s="42"/>
    </row>
    <row r="5097" spans="118:118">
      <c r="DN5097" s="42"/>
    </row>
    <row r="5098" spans="118:118">
      <c r="DN5098" s="42"/>
    </row>
    <row r="5099" spans="118:118">
      <c r="DN5099" s="42"/>
    </row>
    <row r="5100" spans="118:118">
      <c r="DN5100" s="42"/>
    </row>
    <row r="5101" spans="118:118">
      <c r="DN5101" s="42"/>
    </row>
    <row r="5102" spans="118:118">
      <c r="DN5102" s="42"/>
    </row>
    <row r="5103" spans="118:118">
      <c r="DN5103" s="42"/>
    </row>
    <row r="5104" spans="118:118">
      <c r="DN5104" s="42"/>
    </row>
    <row r="5105" spans="118:118">
      <c r="DN5105" s="42"/>
    </row>
    <row r="5106" spans="118:118">
      <c r="DN5106" s="42"/>
    </row>
    <row r="5107" spans="118:118">
      <c r="DN5107" s="42"/>
    </row>
    <row r="5108" spans="118:118">
      <c r="DN5108" s="42"/>
    </row>
    <row r="5109" spans="118:118">
      <c r="DN5109" s="42"/>
    </row>
    <row r="5110" spans="118:118">
      <c r="DN5110" s="42"/>
    </row>
    <row r="5111" spans="118:118">
      <c r="DN5111" s="42"/>
    </row>
    <row r="5112" spans="118:118">
      <c r="DN5112" s="42"/>
    </row>
    <row r="5113" spans="118:118">
      <c r="DN5113" s="42"/>
    </row>
    <row r="5114" spans="118:118">
      <c r="DN5114" s="42"/>
    </row>
    <row r="5115" spans="118:118">
      <c r="DN5115" s="42"/>
    </row>
    <row r="5116" spans="118:118">
      <c r="DN5116" s="42"/>
    </row>
    <row r="5117" spans="118:118">
      <c r="DN5117" s="42"/>
    </row>
    <row r="5118" spans="118:118">
      <c r="DN5118" s="42"/>
    </row>
    <row r="5119" spans="118:118">
      <c r="DN5119" s="42"/>
    </row>
    <row r="5120" spans="118:118">
      <c r="DN5120" s="42"/>
    </row>
    <row r="5121" spans="118:118">
      <c r="DN5121" s="42"/>
    </row>
    <row r="5122" spans="118:118">
      <c r="DN5122" s="42"/>
    </row>
    <row r="5123" spans="118:118">
      <c r="DN5123" s="42"/>
    </row>
    <row r="5124" spans="118:118">
      <c r="DN5124" s="42"/>
    </row>
    <row r="5125" spans="118:118">
      <c r="DN5125" s="42"/>
    </row>
    <row r="5126" spans="118:118">
      <c r="DN5126" s="42"/>
    </row>
    <row r="5127" spans="118:118">
      <c r="DN5127" s="42"/>
    </row>
    <row r="5128" spans="118:118">
      <c r="DN5128" s="42"/>
    </row>
    <row r="5129" spans="118:118">
      <c r="DN5129" s="42"/>
    </row>
    <row r="5130" spans="118:118">
      <c r="DN5130" s="42"/>
    </row>
    <row r="5131" spans="118:118">
      <c r="DN5131" s="42"/>
    </row>
    <row r="5132" spans="118:118">
      <c r="DN5132" s="42"/>
    </row>
    <row r="5133" spans="118:118">
      <c r="DN5133" s="42"/>
    </row>
    <row r="5134" spans="118:118">
      <c r="DN5134" s="42"/>
    </row>
    <row r="5135" spans="118:118">
      <c r="DN5135" s="42"/>
    </row>
    <row r="5136" spans="118:118">
      <c r="DN5136" s="42"/>
    </row>
    <row r="5137" spans="118:118">
      <c r="DN5137" s="42"/>
    </row>
    <row r="5138" spans="118:118">
      <c r="DN5138" s="42"/>
    </row>
    <row r="5139" spans="118:118">
      <c r="DN5139" s="42"/>
    </row>
    <row r="5140" spans="118:118">
      <c r="DN5140" s="42"/>
    </row>
    <row r="5141" spans="118:118">
      <c r="DN5141" s="42"/>
    </row>
    <row r="5142" spans="118:118">
      <c r="DN5142" s="42"/>
    </row>
    <row r="5143" spans="118:118">
      <c r="DN5143" s="42"/>
    </row>
    <row r="5144" spans="118:118">
      <c r="DN5144" s="42"/>
    </row>
    <row r="5145" spans="118:118">
      <c r="DN5145" s="42"/>
    </row>
    <row r="5146" spans="118:118">
      <c r="DN5146" s="42"/>
    </row>
    <row r="5147" spans="118:118">
      <c r="DN5147" s="42"/>
    </row>
    <row r="5148" spans="118:118">
      <c r="DN5148" s="42"/>
    </row>
    <row r="5149" spans="118:118">
      <c r="DN5149" s="42"/>
    </row>
    <row r="5150" spans="118:118">
      <c r="DN5150" s="42"/>
    </row>
    <row r="5151" spans="118:118">
      <c r="DN5151" s="42"/>
    </row>
    <row r="5152" spans="118:118">
      <c r="DN5152" s="42"/>
    </row>
    <row r="5153" spans="118:118">
      <c r="DN5153" s="42"/>
    </row>
    <row r="5154" spans="118:118">
      <c r="DN5154" s="42"/>
    </row>
    <row r="5155" spans="118:118">
      <c r="DN5155" s="42"/>
    </row>
    <row r="5156" spans="118:118">
      <c r="DN5156" s="42"/>
    </row>
    <row r="5157" spans="118:118">
      <c r="DN5157" s="42"/>
    </row>
    <row r="5158" spans="118:118">
      <c r="DN5158" s="42"/>
    </row>
    <row r="5159" spans="118:118">
      <c r="DN5159" s="42"/>
    </row>
    <row r="5160" spans="118:118">
      <c r="DN5160" s="42"/>
    </row>
    <row r="5161" spans="118:118">
      <c r="DN5161" s="42"/>
    </row>
    <row r="5162" spans="118:118">
      <c r="DN5162" s="42"/>
    </row>
    <row r="5163" spans="118:118">
      <c r="DN5163" s="42"/>
    </row>
    <row r="5164" spans="118:118">
      <c r="DN5164" s="42"/>
    </row>
    <row r="5165" spans="118:118">
      <c r="DN5165" s="42"/>
    </row>
    <row r="5166" spans="118:118">
      <c r="DN5166" s="42"/>
    </row>
    <row r="5167" spans="118:118">
      <c r="DN5167" s="42"/>
    </row>
    <row r="5168" spans="118:118">
      <c r="DN5168" s="42"/>
    </row>
    <row r="5169" spans="118:118">
      <c r="DN5169" s="42"/>
    </row>
    <row r="5170" spans="118:118">
      <c r="DN5170" s="42"/>
    </row>
    <row r="5171" spans="118:118">
      <c r="DN5171" s="42"/>
    </row>
    <row r="5172" spans="118:118">
      <c r="DN5172" s="42"/>
    </row>
    <row r="5173" spans="118:118">
      <c r="DN5173" s="42"/>
    </row>
    <row r="5174" spans="118:118">
      <c r="DN5174" s="42"/>
    </row>
    <row r="5175" spans="118:118">
      <c r="DN5175" s="42"/>
    </row>
    <row r="5176" spans="118:118">
      <c r="DN5176" s="42"/>
    </row>
    <row r="5177" spans="118:118">
      <c r="DN5177" s="42"/>
    </row>
    <row r="5178" spans="118:118">
      <c r="DN5178" s="42"/>
    </row>
    <row r="5179" spans="118:118">
      <c r="DN5179" s="42"/>
    </row>
    <row r="5180" spans="118:118">
      <c r="DN5180" s="42"/>
    </row>
    <row r="5181" spans="118:118">
      <c r="DN5181" s="42"/>
    </row>
    <row r="5182" spans="118:118">
      <c r="DN5182" s="42"/>
    </row>
    <row r="5183" spans="118:118">
      <c r="DN5183" s="42"/>
    </row>
    <row r="5184" spans="118:118">
      <c r="DN5184" s="42"/>
    </row>
    <row r="5185" spans="118:118">
      <c r="DN5185" s="42"/>
    </row>
    <row r="5186" spans="118:118">
      <c r="DN5186" s="42"/>
    </row>
    <row r="5187" spans="118:118">
      <c r="DN5187" s="42"/>
    </row>
    <row r="5188" spans="118:118">
      <c r="DN5188" s="42"/>
    </row>
    <row r="5189" spans="118:118">
      <c r="DN5189" s="42"/>
    </row>
    <row r="5190" spans="118:118">
      <c r="DN5190" s="42"/>
    </row>
    <row r="5191" spans="118:118">
      <c r="DN5191" s="42"/>
    </row>
    <row r="5192" spans="118:118">
      <c r="DN5192" s="42"/>
    </row>
    <row r="5193" spans="118:118">
      <c r="DN5193" s="42"/>
    </row>
    <row r="5194" spans="118:118">
      <c r="DN5194" s="42"/>
    </row>
    <row r="5195" spans="118:118">
      <c r="DN5195" s="42"/>
    </row>
    <row r="5196" spans="118:118">
      <c r="DN5196" s="42"/>
    </row>
    <row r="5197" spans="118:118">
      <c r="DN5197" s="42"/>
    </row>
    <row r="5198" spans="118:118">
      <c r="DN5198" s="42"/>
    </row>
    <row r="5199" spans="118:118">
      <c r="DN5199" s="42"/>
    </row>
    <row r="5200" spans="118:118">
      <c r="DN5200" s="42"/>
    </row>
    <row r="5201" spans="118:118">
      <c r="DN5201" s="42"/>
    </row>
    <row r="5202" spans="118:118">
      <c r="DN5202" s="42"/>
    </row>
    <row r="5203" spans="118:118">
      <c r="DN5203" s="42"/>
    </row>
    <row r="5204" spans="118:118">
      <c r="DN5204" s="42"/>
    </row>
    <row r="5205" spans="118:118">
      <c r="DN5205" s="42"/>
    </row>
    <row r="5206" spans="118:118">
      <c r="DN5206" s="42"/>
    </row>
    <row r="5207" spans="118:118">
      <c r="DN5207" s="42"/>
    </row>
    <row r="5208" spans="118:118">
      <c r="DN5208" s="42"/>
    </row>
    <row r="5209" spans="118:118">
      <c r="DN5209" s="42"/>
    </row>
    <row r="5210" spans="118:118">
      <c r="DN5210" s="42"/>
    </row>
    <row r="5211" spans="118:118">
      <c r="DN5211" s="42"/>
    </row>
    <row r="5212" spans="118:118">
      <c r="DN5212" s="42"/>
    </row>
    <row r="5213" spans="118:118">
      <c r="DN5213" s="42"/>
    </row>
    <row r="5214" spans="118:118">
      <c r="DN5214" s="42"/>
    </row>
    <row r="5215" spans="118:118">
      <c r="DN5215" s="42"/>
    </row>
    <row r="5216" spans="118:118">
      <c r="DN5216" s="42"/>
    </row>
    <row r="5217" spans="118:118">
      <c r="DN5217" s="42"/>
    </row>
    <row r="5218" spans="118:118">
      <c r="DN5218" s="42"/>
    </row>
    <row r="5219" spans="118:118">
      <c r="DN5219" s="42"/>
    </row>
    <row r="5220" spans="118:118">
      <c r="DN5220" s="42"/>
    </row>
    <row r="5221" spans="118:118">
      <c r="DN5221" s="42"/>
    </row>
    <row r="5222" spans="118:118">
      <c r="DN5222" s="42"/>
    </row>
    <row r="5223" spans="118:118">
      <c r="DN5223" s="42"/>
    </row>
    <row r="5224" spans="118:118">
      <c r="DN5224" s="42"/>
    </row>
    <row r="5225" spans="118:118">
      <c r="DN5225" s="42"/>
    </row>
    <row r="5226" spans="118:118">
      <c r="DN5226" s="42"/>
    </row>
    <row r="5227" spans="118:118">
      <c r="DN5227" s="42"/>
    </row>
    <row r="5228" spans="118:118">
      <c r="DN5228" s="42"/>
    </row>
    <row r="5229" spans="118:118">
      <c r="DN5229" s="42"/>
    </row>
    <row r="5230" spans="118:118">
      <c r="DN5230" s="42"/>
    </row>
    <row r="5231" spans="118:118">
      <c r="DN5231" s="42"/>
    </row>
    <row r="5232" spans="118:118">
      <c r="DN5232" s="42"/>
    </row>
    <row r="5233" spans="118:118">
      <c r="DN5233" s="42"/>
    </row>
    <row r="5234" spans="118:118">
      <c r="DN5234" s="42"/>
    </row>
    <row r="5235" spans="118:118">
      <c r="DN5235" s="42"/>
    </row>
    <row r="5236" spans="118:118">
      <c r="DN5236" s="42"/>
    </row>
    <row r="5237" spans="118:118">
      <c r="DN5237" s="42"/>
    </row>
    <row r="5238" spans="118:118">
      <c r="DN5238" s="42"/>
    </row>
    <row r="5239" spans="118:118">
      <c r="DN5239" s="42"/>
    </row>
    <row r="5240" spans="118:118">
      <c r="DN5240" s="42"/>
    </row>
    <row r="5241" spans="118:118">
      <c r="DN5241" s="42"/>
    </row>
    <row r="5242" spans="118:118">
      <c r="DN5242" s="42"/>
    </row>
    <row r="5243" spans="118:118">
      <c r="DN5243" s="42"/>
    </row>
    <row r="5244" spans="118:118">
      <c r="DN5244" s="42"/>
    </row>
    <row r="5245" spans="118:118">
      <c r="DN5245" s="42"/>
    </row>
    <row r="5246" spans="118:118">
      <c r="DN5246" s="42"/>
    </row>
    <row r="5247" spans="118:118">
      <c r="DN5247" s="42"/>
    </row>
    <row r="5248" spans="118:118">
      <c r="DN5248" s="42"/>
    </row>
    <row r="5249" spans="118:118">
      <c r="DN5249" s="42"/>
    </row>
    <row r="5250" spans="118:118">
      <c r="DN5250" s="42"/>
    </row>
    <row r="5251" spans="118:118">
      <c r="DN5251" s="42"/>
    </row>
    <row r="5252" spans="118:118">
      <c r="DN5252" s="42"/>
    </row>
    <row r="5253" spans="118:118">
      <c r="DN5253" s="42"/>
    </row>
    <row r="5254" spans="118:118">
      <c r="DN5254" s="42"/>
    </row>
    <row r="5255" spans="118:118">
      <c r="DN5255" s="42"/>
    </row>
    <row r="5256" spans="118:118">
      <c r="DN5256" s="42"/>
    </row>
    <row r="5257" spans="118:118">
      <c r="DN5257" s="42"/>
    </row>
    <row r="5258" spans="118:118">
      <c r="DN5258" s="42"/>
    </row>
    <row r="5259" spans="118:118">
      <c r="DN5259" s="42"/>
    </row>
    <row r="5260" spans="118:118">
      <c r="DN5260" s="42"/>
    </row>
    <row r="5261" spans="118:118">
      <c r="DN5261" s="42"/>
    </row>
    <row r="5262" spans="118:118">
      <c r="DN5262" s="42"/>
    </row>
    <row r="5263" spans="118:118">
      <c r="DN5263" s="42"/>
    </row>
    <row r="5264" spans="118:118">
      <c r="DN5264" s="42"/>
    </row>
    <row r="5265" spans="118:118">
      <c r="DN5265" s="42"/>
    </row>
    <row r="5266" spans="118:118">
      <c r="DN5266" s="42"/>
    </row>
    <row r="5267" spans="118:118">
      <c r="DN5267" s="42"/>
    </row>
    <row r="5268" spans="118:118">
      <c r="DN5268" s="42"/>
    </row>
    <row r="5269" spans="118:118">
      <c r="DN5269" s="42"/>
    </row>
    <row r="5270" spans="118:118">
      <c r="DN5270" s="42"/>
    </row>
    <row r="5271" spans="118:118">
      <c r="DN5271" s="42"/>
    </row>
    <row r="5272" spans="118:118">
      <c r="DN5272" s="42"/>
    </row>
    <row r="5273" spans="118:118">
      <c r="DN5273" s="42"/>
    </row>
    <row r="5274" spans="118:118">
      <c r="DN5274" s="42"/>
    </row>
    <row r="5275" spans="118:118">
      <c r="DN5275" s="42"/>
    </row>
    <row r="5276" spans="118:118">
      <c r="DN5276" s="42"/>
    </row>
    <row r="5277" spans="118:118">
      <c r="DN5277" s="42"/>
    </row>
    <row r="5278" spans="118:118">
      <c r="DN5278" s="42"/>
    </row>
    <row r="5279" spans="118:118">
      <c r="DN5279" s="42"/>
    </row>
    <row r="5280" spans="118:118">
      <c r="DN5280" s="42"/>
    </row>
    <row r="5281" spans="118:118">
      <c r="DN5281" s="42"/>
    </row>
    <row r="5282" spans="118:118">
      <c r="DN5282" s="42"/>
    </row>
    <row r="5283" spans="118:118">
      <c r="DN5283" s="42"/>
    </row>
    <row r="5284" spans="118:118">
      <c r="DN5284" s="42"/>
    </row>
    <row r="5285" spans="118:118">
      <c r="DN5285" s="42"/>
    </row>
    <row r="5286" spans="118:118">
      <c r="DN5286" s="42"/>
    </row>
    <row r="5287" spans="118:118">
      <c r="DN5287" s="42"/>
    </row>
    <row r="5288" spans="118:118">
      <c r="DN5288" s="42"/>
    </row>
    <row r="5289" spans="118:118">
      <c r="DN5289" s="42"/>
    </row>
    <row r="5290" spans="118:118">
      <c r="DN5290" s="42"/>
    </row>
    <row r="5291" spans="118:118">
      <c r="DN5291" s="42"/>
    </row>
    <row r="5292" spans="118:118">
      <c r="DN5292" s="42"/>
    </row>
    <row r="5293" spans="118:118">
      <c r="DN5293" s="42"/>
    </row>
    <row r="5294" spans="118:118">
      <c r="DN5294" s="42"/>
    </row>
    <row r="5295" spans="118:118">
      <c r="DN5295" s="42"/>
    </row>
    <row r="5296" spans="118:118">
      <c r="DN5296" s="42"/>
    </row>
    <row r="5297" spans="118:118">
      <c r="DN5297" s="42"/>
    </row>
    <row r="5298" spans="118:118">
      <c r="DN5298" s="42"/>
    </row>
    <row r="5299" spans="118:118">
      <c r="DN5299" s="42"/>
    </row>
    <row r="5300" spans="118:118">
      <c r="DN5300" s="42"/>
    </row>
    <row r="5301" spans="118:118">
      <c r="DN5301" s="42"/>
    </row>
    <row r="5302" spans="118:118">
      <c r="DN5302" s="42"/>
    </row>
    <row r="5303" spans="118:118">
      <c r="DN5303" s="42"/>
    </row>
    <row r="5304" spans="118:118">
      <c r="DN5304" s="42"/>
    </row>
    <row r="5305" spans="118:118">
      <c r="DN5305" s="42"/>
    </row>
    <row r="5306" spans="118:118">
      <c r="DN5306" s="42"/>
    </row>
    <row r="5307" spans="118:118">
      <c r="DN5307" s="42"/>
    </row>
    <row r="5308" spans="118:118">
      <c r="DN5308" s="42"/>
    </row>
    <row r="5309" spans="118:118">
      <c r="DN5309" s="42"/>
    </row>
    <row r="5310" spans="118:118">
      <c r="DN5310" s="42"/>
    </row>
    <row r="5311" spans="118:118">
      <c r="DN5311" s="42"/>
    </row>
    <row r="5312" spans="118:118">
      <c r="DN5312" s="42"/>
    </row>
    <row r="5313" spans="118:118">
      <c r="DN5313" s="42"/>
    </row>
    <row r="5314" spans="118:118">
      <c r="DN5314" s="42"/>
    </row>
    <row r="5315" spans="118:118">
      <c r="DN5315" s="42"/>
    </row>
    <row r="5316" spans="118:118">
      <c r="DN5316" s="42"/>
    </row>
    <row r="5317" spans="118:118">
      <c r="DN5317" s="42"/>
    </row>
    <row r="5318" spans="118:118">
      <c r="DN5318" s="42"/>
    </row>
    <row r="5319" spans="118:118">
      <c r="DN5319" s="42"/>
    </row>
    <row r="5320" spans="118:118">
      <c r="DN5320" s="42"/>
    </row>
    <row r="5321" spans="118:118">
      <c r="DN5321" s="42"/>
    </row>
    <row r="5322" spans="118:118">
      <c r="DN5322" s="42"/>
    </row>
    <row r="5323" spans="118:118">
      <c r="DN5323" s="42"/>
    </row>
    <row r="5324" spans="118:118">
      <c r="DN5324" s="42"/>
    </row>
    <row r="5325" spans="118:118">
      <c r="DN5325" s="42"/>
    </row>
    <row r="5326" spans="118:118">
      <c r="DN5326" s="42"/>
    </row>
    <row r="5327" spans="118:118">
      <c r="DN5327" s="42"/>
    </row>
    <row r="5328" spans="118:118">
      <c r="DN5328" s="42"/>
    </row>
    <row r="5329" spans="118:118">
      <c r="DN5329" s="42"/>
    </row>
    <row r="5330" spans="118:118">
      <c r="DN5330" s="42"/>
    </row>
    <row r="5331" spans="118:118">
      <c r="DN5331" s="42"/>
    </row>
    <row r="5332" spans="118:118">
      <c r="DN5332" s="42"/>
    </row>
    <row r="5333" spans="118:118">
      <c r="DN5333" s="42"/>
    </row>
    <row r="5334" spans="118:118">
      <c r="DN5334" s="42"/>
    </row>
    <row r="5335" spans="118:118">
      <c r="DN5335" s="42"/>
    </row>
    <row r="5336" spans="118:118">
      <c r="DN5336" s="42"/>
    </row>
    <row r="5337" spans="118:118">
      <c r="DN5337" s="42"/>
    </row>
    <row r="5338" spans="118:118">
      <c r="DN5338" s="42"/>
    </row>
    <row r="5339" spans="118:118">
      <c r="DN5339" s="42"/>
    </row>
    <row r="5340" spans="118:118">
      <c r="DN5340" s="42"/>
    </row>
    <row r="5341" spans="118:118">
      <c r="DN5341" s="42"/>
    </row>
    <row r="5342" spans="118:118">
      <c r="DN5342" s="42"/>
    </row>
    <row r="5343" spans="118:118">
      <c r="DN5343" s="42"/>
    </row>
    <row r="5344" spans="118:118">
      <c r="DN5344" s="42"/>
    </row>
    <row r="5345" spans="118:118">
      <c r="DN5345" s="42"/>
    </row>
    <row r="5346" spans="118:118">
      <c r="DN5346" s="42"/>
    </row>
    <row r="5347" spans="118:118">
      <c r="DN5347" s="42"/>
    </row>
    <row r="5348" spans="118:118">
      <c r="DN5348" s="42"/>
    </row>
    <row r="5349" spans="118:118">
      <c r="DN5349" s="42"/>
    </row>
    <row r="5350" spans="118:118">
      <c r="DN5350" s="42"/>
    </row>
    <row r="5351" spans="118:118">
      <c r="DN5351" s="42"/>
    </row>
    <row r="5352" spans="118:118">
      <c r="DN5352" s="42"/>
    </row>
    <row r="5353" spans="118:118">
      <c r="DN5353" s="42"/>
    </row>
    <row r="5354" spans="118:118">
      <c r="DN5354" s="42"/>
    </row>
    <row r="5355" spans="118:118">
      <c r="DN5355" s="42"/>
    </row>
    <row r="5356" spans="118:118">
      <c r="DN5356" s="42"/>
    </row>
    <row r="5357" spans="118:118">
      <c r="DN5357" s="42"/>
    </row>
    <row r="5358" spans="118:118">
      <c r="DN5358" s="42"/>
    </row>
    <row r="5359" spans="118:118">
      <c r="DN5359" s="42"/>
    </row>
    <row r="5360" spans="118:118">
      <c r="DN5360" s="42"/>
    </row>
    <row r="5361" spans="118:118">
      <c r="DN5361" s="42"/>
    </row>
    <row r="5362" spans="118:118">
      <c r="DN5362" s="42"/>
    </row>
    <row r="5363" spans="118:118">
      <c r="DN5363" s="42"/>
    </row>
    <row r="5364" spans="118:118">
      <c r="DN5364" s="42"/>
    </row>
    <row r="5365" spans="118:118">
      <c r="DN5365" s="42"/>
    </row>
    <row r="5366" spans="118:118">
      <c r="DN5366" s="42"/>
    </row>
    <row r="5367" spans="118:118">
      <c r="DN5367" s="42"/>
    </row>
    <row r="5368" spans="118:118">
      <c r="DN5368" s="42"/>
    </row>
    <row r="5369" spans="118:118">
      <c r="DN5369" s="42"/>
    </row>
    <row r="5370" spans="118:118">
      <c r="DN5370" s="42"/>
    </row>
    <row r="5371" spans="118:118">
      <c r="DN5371" s="42"/>
    </row>
    <row r="5372" spans="118:118">
      <c r="DN5372" s="42"/>
    </row>
    <row r="5373" spans="118:118">
      <c r="DN5373" s="42"/>
    </row>
    <row r="5374" spans="118:118">
      <c r="DN5374" s="42"/>
    </row>
    <row r="5375" spans="118:118">
      <c r="DN5375" s="42"/>
    </row>
    <row r="5376" spans="118:118">
      <c r="DN5376" s="42"/>
    </row>
    <row r="5377" spans="118:118">
      <c r="DN5377" s="42"/>
    </row>
    <row r="5378" spans="118:118">
      <c r="DN5378" s="42"/>
    </row>
    <row r="5379" spans="118:118">
      <c r="DN5379" s="42"/>
    </row>
    <row r="5380" spans="118:118">
      <c r="DN5380" s="42"/>
    </row>
    <row r="5381" spans="118:118">
      <c r="DN5381" s="42"/>
    </row>
    <row r="5382" spans="118:118">
      <c r="DN5382" s="42"/>
    </row>
    <row r="5383" spans="118:118">
      <c r="DN5383" s="42"/>
    </row>
    <row r="5384" spans="118:118">
      <c r="DN5384" s="42"/>
    </row>
    <row r="5385" spans="118:118">
      <c r="DN5385" s="42"/>
    </row>
    <row r="5386" spans="118:118">
      <c r="DN5386" s="42"/>
    </row>
    <row r="5387" spans="118:118">
      <c r="DN5387" s="42"/>
    </row>
    <row r="5388" spans="118:118">
      <c r="DN5388" s="42"/>
    </row>
    <row r="5389" spans="118:118">
      <c r="DN5389" s="42"/>
    </row>
    <row r="5390" spans="118:118">
      <c r="DN5390" s="42"/>
    </row>
    <row r="5391" spans="118:118">
      <c r="DN5391" s="42"/>
    </row>
    <row r="5392" spans="118:118">
      <c r="DN5392" s="42"/>
    </row>
    <row r="5393" spans="118:118">
      <c r="DN5393" s="42"/>
    </row>
    <row r="5394" spans="118:118">
      <c r="DN5394" s="42"/>
    </row>
    <row r="5395" spans="118:118">
      <c r="DN5395" s="42"/>
    </row>
    <row r="5396" spans="118:118">
      <c r="DN5396" s="42"/>
    </row>
    <row r="5397" spans="118:118">
      <c r="DN5397" s="42"/>
    </row>
    <row r="5398" spans="118:118">
      <c r="DN5398" s="42"/>
    </row>
    <row r="5399" spans="118:118">
      <c r="DN5399" s="42"/>
    </row>
    <row r="5400" spans="118:118">
      <c r="DN5400" s="42"/>
    </row>
    <row r="5401" spans="118:118">
      <c r="DN5401" s="42"/>
    </row>
    <row r="5402" spans="118:118">
      <c r="DN5402" s="42"/>
    </row>
    <row r="5403" spans="118:118">
      <c r="DN5403" s="42"/>
    </row>
    <row r="5404" spans="118:118">
      <c r="DN5404" s="42"/>
    </row>
    <row r="5405" spans="118:118">
      <c r="DN5405" s="42"/>
    </row>
    <row r="5406" spans="118:118">
      <c r="DN5406" s="42"/>
    </row>
    <row r="5407" spans="118:118">
      <c r="DN5407" s="42"/>
    </row>
  </sheetData>
  <autoFilter ref="B6:L143"/>
  <sortState ref="C337:C475">
    <sortCondition ref="C337:C475"/>
  </sortState>
  <mergeCells count="15">
    <mergeCell ref="EY5:EZ5"/>
    <mergeCell ref="FA5:FB5"/>
    <mergeCell ref="FC5:FD5"/>
    <mergeCell ref="FE5:FF5"/>
    <mergeCell ref="FG5:FH5"/>
    <mergeCell ref="AS3:AX4"/>
    <mergeCell ref="AY3:BC4"/>
    <mergeCell ref="BD3:BJ4"/>
    <mergeCell ref="BK3:BL4"/>
    <mergeCell ref="BM3:BT4"/>
    <mergeCell ref="N3:S4"/>
    <mergeCell ref="T3:X4"/>
    <mergeCell ref="Y3:AE4"/>
    <mergeCell ref="AF3:AG4"/>
    <mergeCell ref="AH3:AO4"/>
  </mergeCells>
  <conditionalFormatting sqref="AS25:BT25">
    <cfRule type="cellIs" dxfId="4" priority="5" operator="equal">
      <formula>$AS$25</formula>
    </cfRule>
  </conditionalFormatting>
  <conditionalFormatting sqref="EW28:FH32 EW34:FH44 EW7:FH25">
    <cfRule type="cellIs" dxfId="3" priority="4" operator="equal">
      <formula>0</formula>
    </cfRule>
  </conditionalFormatting>
  <conditionalFormatting sqref="EW26:FH27">
    <cfRule type="cellIs" dxfId="2" priority="3" operator="equal">
      <formula>0</formula>
    </cfRule>
  </conditionalFormatting>
  <conditionalFormatting sqref="EW33:FH33">
    <cfRule type="cellIs" dxfId="1" priority="2" operator="equal">
      <formula>0</formula>
    </cfRule>
  </conditionalFormatting>
  <conditionalFormatting sqref="EW45:FH45">
    <cfRule type="cellIs" dxfId="0" priority="1" operator="equal">
      <formula>0</formula>
    </cfRule>
  </conditionalFormatting>
  <pageMargins left="0.70866141732283472" right="0.70866141732283472" top="0.74803149606299213" bottom="0.74803149606299213" header="0.31496062992125984" footer="0.31496062992125984"/>
  <pageSetup paperSize="9" scale="15" orientation="landscape" r:id="rId1"/>
  <rowBreaks count="1" manualBreakCount="1">
    <brk id="97" max="163" man="1"/>
  </rowBreaks>
  <colBreaks count="3" manualBreakCount="3">
    <brk id="21" max="217" man="1"/>
    <brk id="79" max="1048575" man="1"/>
    <brk id="116" max="1048575" man="1"/>
  </colBreaks>
  <ignoredErrors>
    <ignoredError sqref="E154:E162 E163:E184 O153 T153 AN153" formula="1"/>
    <ignoredError sqref="U153 AB153" formula="1" formulaRange="1"/>
    <ignoredError sqref="N153 AK153:AM153 Q153:S153" formulaRange="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Portada</vt:lpstr>
      <vt:lpstr>Datos de Entrada</vt:lpstr>
      <vt:lpstr>Resumo</vt:lpstr>
      <vt:lpstr>Datos</vt:lpstr>
      <vt:lpstr>'Datos de Entrada'!Área_de_impresión</vt:lpstr>
      <vt:lpstr>Portada!Área_de_impresión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dc:creator>
  <cp:lastModifiedBy>David Basalo Domínguez</cp:lastModifiedBy>
  <cp:lastPrinted>2021-04-06T11:51:43Z</cp:lastPrinted>
  <dcterms:created xsi:type="dcterms:W3CDTF">2016-05-02T14:35:13Z</dcterms:created>
  <dcterms:modified xsi:type="dcterms:W3CDTF">2021-04-15T15:15:35Z</dcterms:modified>
</cp:coreProperties>
</file>