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UVIGO DAT\UVIGODAT_Indicadores personal\UVIGODAT_Indicadores gasto\"/>
    </mc:Choice>
  </mc:AlternateContent>
  <xr:revisionPtr revIDLastSave="0" documentId="13_ncr:1_{592F1672-62E5-4159-B46D-8D758BF1EA71}" xr6:coauthVersionLast="47" xr6:coauthVersionMax="47" xr10:uidLastSave="{00000000-0000-0000-0000-000000000000}"/>
  <bookViews>
    <workbookView xWindow="-28920" yWindow="-120" windowWidth="29040" windowHeight="15840" activeTab="1" xr2:uid="{23E44F83-FFA0-4FD8-94EE-F9096523347A}"/>
  </bookViews>
  <sheets>
    <sheet name="2021_Retribucións_tipo persoal" sheetId="1" r:id="rId1"/>
    <sheet name="2021_Ret. goberno_xeren_cargos" sheetId="2" r:id="rId2"/>
  </sheets>
  <definedNames>
    <definedName name="dbo_UNIVERSID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6" i="2" l="1"/>
  <c r="E22" i="2"/>
  <c r="D22" i="2"/>
  <c r="E18" i="2"/>
  <c r="D18" i="2"/>
  <c r="E14" i="2"/>
  <c r="D14" i="2"/>
  <c r="E10" i="2"/>
  <c r="D10" i="2"/>
  <c r="D15" i="1"/>
  <c r="D14" i="1"/>
  <c r="D13" i="1"/>
  <c r="D12" i="1"/>
  <c r="D11" i="1"/>
</calcChain>
</file>

<file path=xl/sharedStrings.xml><?xml version="1.0" encoding="utf-8"?>
<sst xmlns="http://schemas.openxmlformats.org/spreadsheetml/2006/main" count="137" uniqueCount="73">
  <si>
    <t>Unidade de Análises e Programas</t>
  </si>
  <si>
    <t>Retribucións por tipo de persoal</t>
  </si>
  <si>
    <t>Fonte: Servizo de retribucións e seguros sociais</t>
  </si>
  <si>
    <t>Datos a 31/12/2021</t>
  </si>
  <si>
    <t>Data de publicación: maio 2022</t>
  </si>
  <si>
    <t>Tipo de persoal</t>
  </si>
  <si>
    <t>Custo total</t>
  </si>
  <si>
    <t>% sobre custo total do persoal</t>
  </si>
  <si>
    <t>% sobre orzamento total*</t>
  </si>
  <si>
    <t>PAS</t>
  </si>
  <si>
    <t>PDI</t>
  </si>
  <si>
    <t>Persoal investigador</t>
  </si>
  <si>
    <t>Outros gastos</t>
  </si>
  <si>
    <t>Total general</t>
  </si>
  <si>
    <t>*Orzamento total (175.131.206,40€) = obrigas recoñecidas</t>
  </si>
  <si>
    <t>ID CONVENIO</t>
  </si>
  <si>
    <t>CONVENIO</t>
  </si>
  <si>
    <t>TOTAL DEVENGOS (A)</t>
  </si>
  <si>
    <t>PAGO DELEGADO (B)</t>
  </si>
  <si>
    <t>PREST. ACC ( C )</t>
  </si>
  <si>
    <t>CUSTO SS.EMP ( D )</t>
  </si>
  <si>
    <t>CUSTO SS.SOCIAL  ( E ) = ( D - B - C)</t>
  </si>
  <si>
    <t>CUSTO TOTAL   ( A + E )</t>
  </si>
  <si>
    <t>FUNCIONARIO/A PAS</t>
  </si>
  <si>
    <t>FUNCIONARIO/A INTERINO/A PAS</t>
  </si>
  <si>
    <t>FUNCIONARIO/A EVENTUAL PAS</t>
  </si>
  <si>
    <t>FUNCIONARIO/A PDI</t>
  </si>
  <si>
    <t>FUNCIONARIO/A INTERINO/A PDI</t>
  </si>
  <si>
    <t>LABORAL PAS FIXO/A</t>
  </si>
  <si>
    <t>LABORAL PAS CONTRATADO/A</t>
  </si>
  <si>
    <t>LABORAL PAS CONTRATADO/A SENTENZA CON 2 PAGAS EXTRAS</t>
  </si>
  <si>
    <t>PERSOAL TECNICO DE PROGRAMAS CON FINANCIACION EUROPEA</t>
  </si>
  <si>
    <t>PERSOAL TECNICO DE PROGRAMAS CON FINANCIACION ESTATAL</t>
  </si>
  <si>
    <t>PERSOAL TECNICO DE PROGRAMAS CON FINANCIACION DE ADMINISTRACION LOCAL</t>
  </si>
  <si>
    <t>LECTOR/A DE IDIOMA ESTRANXEIRO</t>
  </si>
  <si>
    <t>LABORAL PDI CONTRATADO/A con  extra</t>
  </si>
  <si>
    <t>LABORAL PDI CONTRATADO/A sin  extra</t>
  </si>
  <si>
    <t>PERSOAL INVESTIGADOR E/OU TECNICO CON FINANCIACION ESTATAL</t>
  </si>
  <si>
    <t>PERSOAL INVESTIGADOR E/OU TECNICO CON FINANCIACION XUNTA DE GALICIA</t>
  </si>
  <si>
    <t>LABORAL PDI FIJO/A</t>
  </si>
  <si>
    <t>PERSOAL COLABORADOR  PROGR. E/O SUBVENC.</t>
  </si>
  <si>
    <t>PERSOAL COLABORADOR  PROGR. E/O SUBVENC. - EUROPEA</t>
  </si>
  <si>
    <t>PERSOAL COLABORADOR  PROGR. E/O SUBVENC. - ESTATAL</t>
  </si>
  <si>
    <t>PERSOAL COLABORADOR  PROGR. E/O SUBVENC. - XUNTA DE GALICIA</t>
  </si>
  <si>
    <t>PERSOAL COLABORADOR  PROGR. E/O SUBVENC. - UVIGO</t>
  </si>
  <si>
    <t>PERSOAL COLABORADOR  PROGR. E/O SUBVENC. -  EMPRESAS NAC/INT</t>
  </si>
  <si>
    <t>PERSOAL COLABORADOR  PROGR. E/O SUBVENC. -  ADMINISTRACION LOCAL</t>
  </si>
  <si>
    <t>PERSOAL COLABORADOR  PROGR. E/O SUBVENC. - FUNDACION NAC/INTER</t>
  </si>
  <si>
    <t>PERSOAL COLABORADOR  PROGR. E/O SUBVENC. - ORG. NON EUROPEA</t>
  </si>
  <si>
    <t>PERSOAL INVESTIGADOR PROPIO - UNIV. VIGO</t>
  </si>
  <si>
    <t>PERSOAL TECNICO  PROGRAMAS / SUBVENCIONS CON FINANCIACION XUNTA DE GALICIA</t>
  </si>
  <si>
    <t>BOLSEIROS PROGRAMAS DE FORMACION-PRACTICAS ACADEMICAS EXTERNAS</t>
  </si>
  <si>
    <t>OUTRAS PRESTACIONS SOCIAIS</t>
  </si>
  <si>
    <t>INCIDENCIAS DE NÓMINA</t>
  </si>
  <si>
    <t>INDEMNIZACION POR XUBILACION VOLUNTARIA</t>
  </si>
  <si>
    <t>PERSOAL ADSCRITO DOUTROS ORGANISMOS</t>
  </si>
  <si>
    <t>PERSOAL INVESTIGADOR HONORÍFICO</t>
  </si>
  <si>
    <t>ALTOS CARGOS</t>
  </si>
  <si>
    <t>TOTAL</t>
  </si>
  <si>
    <t>Gasto de equipo de goberno, equipo xerencial e cargos académicos</t>
  </si>
  <si>
    <t>Fonte: Servizo de retribucións e seguros sociais; Contas anuais UVigo</t>
  </si>
  <si>
    <t>Retribucións Persoal investigador</t>
  </si>
  <si>
    <t>Gastos totais de persoal</t>
  </si>
  <si>
    <t>Orzamento total* Uvigo</t>
  </si>
  <si>
    <t>% Gastos totais persoal</t>
  </si>
  <si>
    <t>% Orzamento total*</t>
  </si>
  <si>
    <t>Retribucións PDI</t>
  </si>
  <si>
    <t>Retribucións PAS</t>
  </si>
  <si>
    <t>Retribucións Equipo de Goberno</t>
  </si>
  <si>
    <t>Comp. Retr. por cargo académico</t>
  </si>
  <si>
    <t>* Orzamento total = Obrigas recoñecidas</t>
  </si>
  <si>
    <t>Retribucións Altos Cargos e Eventual **</t>
  </si>
  <si>
    <t>** Inclúe as retribucións do equipo de xerencia, altos cargos e persoal eventual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</si>
</sst>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8" tint="0.39997558519241921"/>
      </bottom>
      <diagonal/>
    </border>
    <border>
      <left style="thin">
        <color theme="8" tint="0.39997558519241921"/>
      </left>
      <right/>
      <top/>
      <bottom style="thin">
        <color theme="8" tint="0.39997558519241921"/>
      </bottom>
      <diagonal/>
    </border>
    <border>
      <left/>
      <right/>
      <top style="thin">
        <color theme="8" tint="0.39997558519241921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 style="thin">
        <color theme="8" tint="0.39997558519241921"/>
      </left>
      <right style="thin">
        <color theme="0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0"/>
      </left>
      <right style="thin">
        <color theme="0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0"/>
      </right>
      <top style="thin">
        <color theme="0"/>
      </top>
      <bottom style="thin">
        <color theme="8" tint="0.3999755851924192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5">
    <xf numFmtId="0" fontId="0" fillId="0" borderId="0" xfId="0"/>
    <xf numFmtId="0" fontId="5" fillId="0" borderId="1" xfId="2" applyFont="1" applyBorder="1" applyAlignment="1">
      <alignment vertical="center" wrapText="1"/>
    </xf>
    <xf numFmtId="0" fontId="4" fillId="0" borderId="1" xfId="2" applyBorder="1"/>
    <xf numFmtId="164" fontId="0" fillId="0" borderId="0" xfId="0" applyNumberFormat="1"/>
    <xf numFmtId="10" fontId="0" fillId="0" borderId="0" xfId="1" applyNumberFormat="1" applyFont="1"/>
    <xf numFmtId="0" fontId="3" fillId="0" borderId="0" xfId="0" applyFont="1" applyAlignment="1">
      <alignment horizontal="right" vertical="center"/>
    </xf>
    <xf numFmtId="164" fontId="3" fillId="0" borderId="0" xfId="0" applyNumberFormat="1" applyFont="1"/>
    <xf numFmtId="0" fontId="7" fillId="0" borderId="1" xfId="2" applyFont="1" applyBorder="1" applyAlignment="1">
      <alignment vertical="center" wrapText="1"/>
    </xf>
    <xf numFmtId="0" fontId="1" fillId="0" borderId="0" xfId="0" applyFont="1"/>
    <xf numFmtId="0" fontId="2" fillId="3" borderId="3" xfId="0" applyFont="1" applyFill="1" applyBorder="1"/>
    <xf numFmtId="0" fontId="2" fillId="3" borderId="4" xfId="0" applyFont="1" applyFill="1" applyBorder="1"/>
    <xf numFmtId="164" fontId="1" fillId="4" borderId="5" xfId="0" applyNumberFormat="1" applyFont="1" applyFill="1" applyBorder="1"/>
    <xf numFmtId="10" fontId="0" fillId="4" borderId="5" xfId="0" applyNumberFormat="1" applyFill="1" applyBorder="1"/>
    <xf numFmtId="10" fontId="0" fillId="4" borderId="6" xfId="0" applyNumberForma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164" fontId="0" fillId="5" borderId="10" xfId="0" applyNumberFormat="1" applyFill="1" applyBorder="1"/>
    <xf numFmtId="164" fontId="0" fillId="2" borderId="2" xfId="0" applyNumberFormat="1" applyFill="1" applyBorder="1"/>
    <xf numFmtId="164" fontId="1" fillId="4" borderId="8" xfId="0" applyNumberFormat="1" applyFont="1" applyFill="1" applyBorder="1"/>
    <xf numFmtId="10" fontId="0" fillId="4" borderId="8" xfId="0" applyNumberFormat="1" applyFill="1" applyBorder="1"/>
    <xf numFmtId="10" fontId="0" fillId="4" borderId="9" xfId="0" applyNumberFormat="1" applyFill="1" applyBorder="1"/>
    <xf numFmtId="164" fontId="0" fillId="4" borderId="7" xfId="0" applyNumberFormat="1" applyFill="1" applyBorder="1"/>
    <xf numFmtId="10" fontId="0" fillId="4" borderId="9" xfId="1" applyNumberFormat="1" applyFont="1" applyFill="1" applyBorder="1"/>
    <xf numFmtId="0" fontId="6" fillId="0" borderId="1" xfId="2" applyFont="1" applyBorder="1" applyAlignment="1">
      <alignment horizontal="center" vertical="center" wrapText="1"/>
    </xf>
  </cellXfs>
  <cellStyles count="3">
    <cellStyle name="Normal" xfId="0" builtinId="0"/>
    <cellStyle name="Normal 2 3" xfId="2" xr:uid="{457156D4-6CA5-4FC8-BE25-1FA7770091E0}"/>
    <cellStyle name="Porcentaje" xfId="1" builtinId="5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solid">
          <fgColor theme="8" tint="0.79998168889431442"/>
          <bgColor theme="8" tint="0.79998168889431442"/>
        </patternFill>
      </fill>
      <border diagonalUp="0" diagonalDown="0" outline="0">
        <left style="thin">
          <color theme="8" tint="0.39997558519241921"/>
        </left>
        <right/>
        <top style="thin">
          <color theme="8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solid">
          <fgColor theme="8" tint="0.79998168889431442"/>
          <bgColor theme="8" tint="0.79998168889431442"/>
        </patternFill>
      </fill>
      <border diagonalUp="0" diagonalDown="0" outline="0">
        <left/>
        <right style="thin">
          <color theme="8" tint="0.39997558519241921"/>
        </right>
        <top style="thin">
          <color theme="8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solid">
          <fgColor theme="8" tint="0.79998168889431442"/>
          <bgColor theme="8" tint="0.79998168889431442"/>
        </patternFill>
      </fill>
      <border diagonalUp="0" diagonalDown="0" outline="0">
        <left/>
        <right/>
        <top style="thin">
          <color theme="8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solid">
          <fgColor theme="8" tint="0.79998168889431442"/>
          <bgColor theme="8" tint="0.79998168889431442"/>
        </patternFill>
      </fill>
      <border diagonalUp="0" diagonalDown="0" outline="0">
        <left/>
        <right/>
        <top style="thin">
          <color theme="8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solid">
          <fgColor theme="8" tint="0.79998168889431442"/>
          <bgColor theme="8" tint="0.79998168889431442"/>
        </patternFill>
      </fill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border outline="0">
        <left style="thin">
          <color theme="8" tint="0.39997558519241921"/>
        </left>
        <top style="thin">
          <color theme="8" tint="0.39997558519241921"/>
        </top>
        <bottom style="thin">
          <color theme="8" tint="0.39997558519241921"/>
        </bottom>
      </border>
    </dxf>
    <dxf>
      <border outline="0">
        <bottom style="thin">
          <color theme="8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8"/>
          <bgColor theme="8"/>
        </patternFill>
      </fill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Custo por tipo de persoal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166666666666666E-2"/>
          <c:y val="0.2313659230096238"/>
          <c:w val="0.6724114173228346"/>
          <c:h val="0.75474518810148727"/>
        </c:manualLayout>
      </c:layout>
      <c:pie3DChart>
        <c:varyColors val="1"/>
        <c:ser>
          <c:idx val="0"/>
          <c:order val="0"/>
          <c:tx>
            <c:v>Custo por tipo de persoal</c:v>
          </c:tx>
          <c:explosion val="19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F77-485F-B0FC-41F7E105BA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F77-485F-B0FC-41F7E105BA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FF77-485F-B0FC-41F7E105BA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FF77-485F-B0FC-41F7E105BA41}"/>
              </c:ext>
            </c:extLst>
          </c:dPt>
          <c:dLbls>
            <c:numFmt formatCode="0.0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'2021_Retribucións_tipo persoal'!$A$11:$A$14</c:f>
              <c:strCache>
                <c:ptCount val="4"/>
                <c:pt idx="0">
                  <c:v>PAS</c:v>
                </c:pt>
                <c:pt idx="1">
                  <c:v>PDI</c:v>
                </c:pt>
                <c:pt idx="2">
                  <c:v>Persoal investigador</c:v>
                </c:pt>
                <c:pt idx="3">
                  <c:v>Outros gastos</c:v>
                </c:pt>
              </c:strCache>
            </c:strRef>
          </c:cat>
          <c:val>
            <c:numRef>
              <c:f>'2021_Retribucións_tipo persoal'!$C$11:$C$14</c:f>
              <c:numCache>
                <c:formatCode>0.00%</c:formatCode>
                <c:ptCount val="4"/>
                <c:pt idx="0">
                  <c:v>0.27713495563973989</c:v>
                </c:pt>
                <c:pt idx="1">
                  <c:v>0.57196245802805223</c:v>
                </c:pt>
                <c:pt idx="2">
                  <c:v>0.14696577286299903</c:v>
                </c:pt>
                <c:pt idx="3">
                  <c:v>3.9368134692090552E-3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F77-485F-B0FC-41F7E105BA4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0A-FF77-485F-B0FC-41F7E105BA4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0C-FF77-485F-B0FC-41F7E105BA4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0E-FF77-485F-B0FC-41F7E105BA4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0-FF77-485F-B0FC-41F7E105BA41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'2021_Retribucións_tipo persoal'!$A$11:$A$14</c15:sqref>
                        </c15:formulaRef>
                      </c:ext>
                    </c:extLst>
                    <c:strCache>
                      <c:ptCount val="4"/>
                      <c:pt idx="0">
                        <c:v>PAS</c:v>
                      </c:pt>
                      <c:pt idx="1">
                        <c:v>PDI</c:v>
                      </c:pt>
                      <c:pt idx="2">
                        <c:v>Persoal investigador</c:v>
                      </c:pt>
                      <c:pt idx="3">
                        <c:v>Outros gastos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'2021_Retribucións_tipo persoal'!$C$11:$C$14</c15:sqref>
                        </c15:formulaRef>
                      </c:ext>
                    </c:extLst>
                    <c:numCache>
                      <c:formatCode>0.00%</c:formatCode>
                      <c:ptCount val="4"/>
                      <c:pt idx="0">
                        <c:v>0.27713495563973989</c:v>
                      </c:pt>
                      <c:pt idx="1">
                        <c:v>0.57196245802805223</c:v>
                      </c:pt>
                      <c:pt idx="2">
                        <c:v>0.14696577286299903</c:v>
                      </c:pt>
                      <c:pt idx="3">
                        <c:v>3.9368134692090552E-3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FF77-485F-B0FC-41F7E105BA41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28571</xdr:colOff>
      <xdr:row>0</xdr:row>
      <xdr:rowOff>133350</xdr:rowOff>
    </xdr:from>
    <xdr:to>
      <xdr:col>1</xdr:col>
      <xdr:colOff>1047749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136E0030-D472-4D50-AF92-6AFC6130DD5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1" y="133350"/>
          <a:ext cx="2381253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4</xdr:row>
      <xdr:rowOff>180975</xdr:rowOff>
    </xdr:from>
    <xdr:to>
      <xdr:col>8</xdr:col>
      <xdr:colOff>1504950</xdr:colOff>
      <xdr:row>19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1BF86FE-D355-44DF-BB72-07107651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28570</xdr:colOff>
      <xdr:row>0</xdr:row>
      <xdr:rowOff>133350</xdr:rowOff>
    </xdr:from>
    <xdr:to>
      <xdr:col>0</xdr:col>
      <xdr:colOff>2771775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BA84E03D-FE61-489F-A44E-A8DA94F0698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0" y="133350"/>
          <a:ext cx="274320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F34E1A-F3C8-4A71-A371-EEEEE5E3940A}" name="Tabla3" displayName="Tabla3" ref="A10:D15" totalsRowShown="0">
  <autoFilter ref="A10:D15" xr:uid="{D9B52566-261A-4DA5-93A9-047DA337381D}"/>
  <tableColumns count="4">
    <tableColumn id="1" xr3:uid="{5F440151-CC3F-4197-8600-9B1C695BDE35}" name="Tipo de persoal"/>
    <tableColumn id="2" xr3:uid="{D571F814-648A-449E-8322-13CF92BF4CD5}" name="Custo total" dataDxfId="16"/>
    <tableColumn id="3" xr3:uid="{89775FAF-E721-4B85-A27D-7CA23408DA26}" name="% sobre custo total do persoal" dataDxfId="15" dataCellStyle="Porcentaje"/>
    <tableColumn id="4" xr3:uid="{5A7A49A3-136D-4D41-A9D1-12C1F207FAD2}" name="% sobre orzamento total*" dataDxfId="14" dataCellStyle="Porcentaje">
      <calculatedColumnFormula>B11/175131206.4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9A03775-2957-44DD-9C81-73D343F24620}" name="Tabla4" displayName="Tabla4" ref="A22:I58" totalsRowShown="0">
  <autoFilter ref="A22:I58" xr:uid="{484AC0C6-407D-45A7-B124-F4BCFFC4F8AC}"/>
  <tableColumns count="9">
    <tableColumn id="1" xr3:uid="{AF5AF77E-E877-4565-A3A3-98EED6FB6A3B}" name="ID CONVENIO"/>
    <tableColumn id="2" xr3:uid="{F22859F3-85BC-47C3-90F4-1C8CDF0D4C1D}" name="Tipo de persoal"/>
    <tableColumn id="3" xr3:uid="{D55B49C3-7F7D-4F5B-9F63-E7B8192FE26B}" name="CONVENIO"/>
    <tableColumn id="4" xr3:uid="{BC4D2991-4045-45D7-8E92-5F1DE40D470A}" name="TOTAL DEVENGOS (A)" dataDxfId="13"/>
    <tableColumn id="5" xr3:uid="{3FE36F3C-C644-48C2-825F-553C4EDF434D}" name="PAGO DELEGADO (B)" dataDxfId="12"/>
    <tableColumn id="6" xr3:uid="{2950DBE8-2441-459A-957C-BE079832EED2}" name="PREST. ACC ( C )" dataDxfId="11"/>
    <tableColumn id="7" xr3:uid="{AE756A8E-FFC4-4937-8C45-FCFF6380C387}" name="CUSTO SS.EMP ( D )" dataDxfId="10"/>
    <tableColumn id="8" xr3:uid="{0572077E-A202-42CE-AF8E-69CE38C0DCBD}" name="CUSTO SS.SOCIAL  ( E ) = ( D - B - C)" dataDxfId="9"/>
    <tableColumn id="9" xr3:uid="{83D80C5C-17AF-41F7-BEF8-DECBC889DA06}" name="CUSTO TOTAL   ( A + E )" dataDxfId="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69E4CE4-9FCE-468F-9958-64E30A58A58F}" name="Tabla7" displayName="Tabla7" ref="A9:E10" totalsRowShown="0" headerRowDxfId="7" headerRowBorderDxfId="6" tableBorderDxfId="5">
  <tableColumns count="5">
    <tableColumn id="1" xr3:uid="{44F2DDFA-3660-4D79-ACA1-F1E8DF7452FC}" name="Retribucións Persoal investigador" dataDxfId="4"/>
    <tableColumn id="2" xr3:uid="{9777B6C6-C346-4C15-9EE8-BA0B96AE0CA6}" name="Gastos totais de persoal" dataDxfId="3"/>
    <tableColumn id="3" xr3:uid="{6095E0C8-7D43-4E19-BE21-89E2D36ACC92}" name="Orzamento total* Uvigo" dataDxfId="2"/>
    <tableColumn id="4" xr3:uid="{BA58807D-41FB-44DC-A487-1351EBBDADD6}" name="% Gastos totais persoal" dataDxfId="1">
      <calculatedColumnFormula>Tabla7[[#This Row],[Retribucións Persoal investigador]]/Tabla7[[#This Row],[Gastos totais de persoal]]</calculatedColumnFormula>
    </tableColumn>
    <tableColumn id="5" xr3:uid="{0CB9F371-E14D-4162-BC04-6E637755B8CD}" name="% Orzamento total*" dataDxfId="0">
      <calculatedColumnFormula>Tabla7[[#This Row],[Retribucións Persoal investigador]]/Tabla7[[#This Row],[Orzamento total* Uvigo]]</calculatedColumnFormula>
    </tableColumn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965B5-370B-4306-BB1B-116C713B43E0}">
  <dimension ref="A1:I58"/>
  <sheetViews>
    <sheetView workbookViewId="0">
      <selection activeCell="D7" sqref="D7"/>
    </sheetView>
  </sheetViews>
  <sheetFormatPr baseColWidth="10" defaultRowHeight="15" x14ac:dyDescent="0.25"/>
  <cols>
    <col min="1" max="1" width="20.42578125" customWidth="1"/>
    <col min="2" max="2" width="20" customWidth="1"/>
    <col min="3" max="3" width="35.42578125" customWidth="1"/>
    <col min="4" max="4" width="25.7109375" customWidth="1"/>
    <col min="5" max="5" width="21.42578125" customWidth="1"/>
    <col min="6" max="6" width="16.85546875" customWidth="1"/>
    <col min="7" max="7" width="20.140625" customWidth="1"/>
    <col min="8" max="8" width="33" customWidth="1"/>
    <col min="9" max="9" width="22.85546875" customWidth="1"/>
  </cols>
  <sheetData>
    <row r="1" spans="1:9" ht="63" customHeight="1" thickBot="1" x14ac:dyDescent="0.3">
      <c r="A1" s="1"/>
      <c r="B1" s="2"/>
      <c r="C1" s="1"/>
      <c r="D1" s="1"/>
      <c r="E1" s="1"/>
      <c r="F1" s="24" t="s">
        <v>0</v>
      </c>
      <c r="G1" s="24"/>
      <c r="H1" s="24"/>
      <c r="I1" s="24"/>
    </row>
    <row r="3" spans="1:9" x14ac:dyDescent="0.25">
      <c r="A3" t="s">
        <v>1</v>
      </c>
    </row>
    <row r="4" spans="1:9" x14ac:dyDescent="0.25">
      <c r="A4" t="s">
        <v>2</v>
      </c>
    </row>
    <row r="5" spans="1:9" x14ac:dyDescent="0.25">
      <c r="A5" t="s">
        <v>3</v>
      </c>
    </row>
    <row r="6" spans="1:9" x14ac:dyDescent="0.25">
      <c r="A6" t="s">
        <v>4</v>
      </c>
    </row>
    <row r="10" spans="1:9" x14ac:dyDescent="0.25">
      <c r="A10" t="s">
        <v>5</v>
      </c>
      <c r="B10" t="s">
        <v>6</v>
      </c>
      <c r="C10" t="s">
        <v>7</v>
      </c>
      <c r="D10" t="s">
        <v>8</v>
      </c>
    </row>
    <row r="11" spans="1:9" x14ac:dyDescent="0.25">
      <c r="A11" t="s">
        <v>9</v>
      </c>
      <c r="B11" s="3">
        <v>34770547.710000001</v>
      </c>
      <c r="C11" s="4">
        <v>0.27713495563973989</v>
      </c>
      <c r="D11" s="4">
        <f>B11/175131206.4</f>
        <v>0.19853998853056493</v>
      </c>
    </row>
    <row r="12" spans="1:9" x14ac:dyDescent="0.25">
      <c r="A12" t="s">
        <v>10</v>
      </c>
      <c r="B12" s="3">
        <v>71760878.700000018</v>
      </c>
      <c r="C12" s="4">
        <v>0.57196245802805223</v>
      </c>
      <c r="D12" s="4">
        <f t="shared" ref="D12:D15" si="0">B12/175131206.4</f>
        <v>0.40975494987511268</v>
      </c>
    </row>
    <row r="13" spans="1:9" x14ac:dyDescent="0.25">
      <c r="A13" t="s">
        <v>11</v>
      </c>
      <c r="B13" s="3">
        <v>18438960.200000003</v>
      </c>
      <c r="C13" s="4">
        <v>0.14696577286299903</v>
      </c>
      <c r="D13" s="4">
        <f t="shared" si="0"/>
        <v>0.10528654817740125</v>
      </c>
    </row>
    <row r="14" spans="1:9" x14ac:dyDescent="0.25">
      <c r="A14" t="s">
        <v>12</v>
      </c>
      <c r="B14" s="3">
        <v>493929.6100000001</v>
      </c>
      <c r="C14" s="4">
        <v>3.9368134692090552E-3</v>
      </c>
      <c r="D14" s="4">
        <f t="shared" si="0"/>
        <v>2.8203403616821089E-3</v>
      </c>
    </row>
    <row r="15" spans="1:9" x14ac:dyDescent="0.25">
      <c r="A15" t="s">
        <v>13</v>
      </c>
      <c r="B15" s="3">
        <v>125464316.22</v>
      </c>
      <c r="C15" s="4">
        <v>1</v>
      </c>
      <c r="D15" s="4">
        <f t="shared" si="0"/>
        <v>0.71640182694476084</v>
      </c>
    </row>
    <row r="18" spans="1:9" x14ac:dyDescent="0.25">
      <c r="A18" t="s">
        <v>14</v>
      </c>
    </row>
    <row r="22" spans="1:9" x14ac:dyDescent="0.25">
      <c r="A22" t="s">
        <v>15</v>
      </c>
      <c r="B22" t="s">
        <v>5</v>
      </c>
      <c r="C22" t="s">
        <v>16</v>
      </c>
      <c r="D22" t="s">
        <v>17</v>
      </c>
      <c r="E22" t="s">
        <v>18</v>
      </c>
      <c r="F22" t="s">
        <v>19</v>
      </c>
      <c r="G22" t="s">
        <v>20</v>
      </c>
      <c r="H22" t="s">
        <v>21</v>
      </c>
      <c r="I22" t="s">
        <v>22</v>
      </c>
    </row>
    <row r="23" spans="1:9" x14ac:dyDescent="0.25">
      <c r="A23">
        <v>10</v>
      </c>
      <c r="B23" t="s">
        <v>9</v>
      </c>
      <c r="C23" t="s">
        <v>23</v>
      </c>
      <c r="D23" s="3">
        <v>11163346.550000001</v>
      </c>
      <c r="E23" s="3">
        <v>355757.1</v>
      </c>
      <c r="F23" s="3">
        <v>26383.93</v>
      </c>
      <c r="G23" s="3">
        <v>2802145.9399999995</v>
      </c>
      <c r="H23" s="3">
        <v>2420004.9099999992</v>
      </c>
      <c r="I23" s="3">
        <v>13583351.460000001</v>
      </c>
    </row>
    <row r="24" spans="1:9" x14ac:dyDescent="0.25">
      <c r="A24">
        <v>11</v>
      </c>
      <c r="B24" t="s">
        <v>9</v>
      </c>
      <c r="C24" t="s">
        <v>24</v>
      </c>
      <c r="D24" s="3">
        <v>3090681.8000000007</v>
      </c>
      <c r="E24" s="3">
        <v>39601.449999999997</v>
      </c>
      <c r="F24" s="3">
        <v>5894.22</v>
      </c>
      <c r="G24" s="3">
        <v>977973.93999999971</v>
      </c>
      <c r="H24" s="3">
        <v>932478.26999999979</v>
      </c>
      <c r="I24" s="3">
        <v>4023160.0700000003</v>
      </c>
    </row>
    <row r="25" spans="1:9" x14ac:dyDescent="0.25">
      <c r="A25">
        <v>12</v>
      </c>
      <c r="B25" t="s">
        <v>9</v>
      </c>
      <c r="C25" t="s">
        <v>25</v>
      </c>
      <c r="D25" s="3">
        <v>241788.78</v>
      </c>
      <c r="E25" s="3">
        <v>0</v>
      </c>
      <c r="F25" s="3">
        <v>0</v>
      </c>
      <c r="G25" s="3">
        <v>44985.760000000002</v>
      </c>
      <c r="H25" s="3">
        <v>44985.760000000002</v>
      </c>
      <c r="I25" s="3">
        <v>286774.53999999998</v>
      </c>
    </row>
    <row r="26" spans="1:9" x14ac:dyDescent="0.25">
      <c r="A26">
        <v>20</v>
      </c>
      <c r="B26" t="s">
        <v>10</v>
      </c>
      <c r="C26" t="s">
        <v>26</v>
      </c>
      <c r="D26" s="3">
        <v>46662217.790000007</v>
      </c>
      <c r="E26" s="3">
        <v>0</v>
      </c>
      <c r="F26" s="3">
        <v>0</v>
      </c>
      <c r="G26" s="3">
        <v>1356873.8100000008</v>
      </c>
      <c r="H26" s="3">
        <v>1356873.8100000008</v>
      </c>
      <c r="I26" s="3">
        <v>48019091.600000009</v>
      </c>
    </row>
    <row r="27" spans="1:9" x14ac:dyDescent="0.25">
      <c r="A27">
        <v>21</v>
      </c>
      <c r="B27" t="s">
        <v>10</v>
      </c>
      <c r="C27" t="s">
        <v>27</v>
      </c>
      <c r="D27" s="3">
        <v>101374.54</v>
      </c>
      <c r="E27" s="3">
        <v>1001.1</v>
      </c>
      <c r="F27" s="3">
        <v>0</v>
      </c>
      <c r="G27" s="3">
        <v>30431.01</v>
      </c>
      <c r="H27" s="3">
        <v>29429.91</v>
      </c>
      <c r="I27" s="3">
        <v>130804.45</v>
      </c>
    </row>
    <row r="28" spans="1:9" x14ac:dyDescent="0.25">
      <c r="A28">
        <v>30</v>
      </c>
      <c r="B28" t="s">
        <v>9</v>
      </c>
      <c r="C28" t="s">
        <v>28</v>
      </c>
      <c r="D28" s="3">
        <v>8471654.5600000005</v>
      </c>
      <c r="E28" s="3">
        <v>215917.3</v>
      </c>
      <c r="F28" s="3">
        <v>24699.69</v>
      </c>
      <c r="G28" s="3">
        <v>2636031.9000000013</v>
      </c>
      <c r="H28" s="3">
        <v>2395414.9100000015</v>
      </c>
      <c r="I28" s="3">
        <v>10867069.470000003</v>
      </c>
    </row>
    <row r="29" spans="1:9" x14ac:dyDescent="0.25">
      <c r="A29">
        <v>31</v>
      </c>
      <c r="B29" t="s">
        <v>9</v>
      </c>
      <c r="C29" t="s">
        <v>29</v>
      </c>
      <c r="D29" s="3">
        <v>4534196.49</v>
      </c>
      <c r="E29" s="3">
        <v>163322.45000000001</v>
      </c>
      <c r="F29" s="3">
        <v>24060.829999999998</v>
      </c>
      <c r="G29" s="3">
        <v>1403056.3699999999</v>
      </c>
      <c r="H29" s="3">
        <v>1215673.0899999999</v>
      </c>
      <c r="I29" s="3">
        <v>5749869.5800000001</v>
      </c>
    </row>
    <row r="30" spans="1:9" x14ac:dyDescent="0.25">
      <c r="A30">
        <v>32</v>
      </c>
      <c r="B30" t="s">
        <v>9</v>
      </c>
      <c r="C30" t="s">
        <v>30</v>
      </c>
      <c r="D30" s="3">
        <v>19287.32</v>
      </c>
      <c r="E30" s="3">
        <v>0</v>
      </c>
      <c r="F30" s="3">
        <v>0</v>
      </c>
      <c r="G30" s="3">
        <v>6063.11</v>
      </c>
      <c r="H30" s="3">
        <v>6063.11</v>
      </c>
      <c r="I30" s="3">
        <v>25350.43</v>
      </c>
    </row>
    <row r="31" spans="1:9" x14ac:dyDescent="0.25">
      <c r="A31">
        <v>330</v>
      </c>
      <c r="B31" t="s">
        <v>11</v>
      </c>
      <c r="C31" t="s">
        <v>31</v>
      </c>
      <c r="D31" s="3">
        <v>78590.260000000009</v>
      </c>
      <c r="E31" s="3">
        <v>22168</v>
      </c>
      <c r="F31" s="3">
        <v>3008.52</v>
      </c>
      <c r="G31" s="3">
        <v>12039.78</v>
      </c>
      <c r="H31" s="3">
        <v>-13136.74</v>
      </c>
      <c r="I31" s="3">
        <v>65453.520000000011</v>
      </c>
    </row>
    <row r="32" spans="1:9" x14ac:dyDescent="0.25">
      <c r="A32">
        <v>331</v>
      </c>
      <c r="B32" t="s">
        <v>11</v>
      </c>
      <c r="C32" t="s">
        <v>32</v>
      </c>
      <c r="D32" s="3">
        <v>74288.58</v>
      </c>
      <c r="E32" s="3">
        <v>0</v>
      </c>
      <c r="F32" s="3">
        <v>407.55</v>
      </c>
      <c r="G32" s="3">
        <v>23910.210000000003</v>
      </c>
      <c r="H32" s="3">
        <v>23502.660000000003</v>
      </c>
      <c r="I32" s="3">
        <v>97791.24</v>
      </c>
    </row>
    <row r="33" spans="1:9" x14ac:dyDescent="0.25">
      <c r="A33">
        <v>332</v>
      </c>
      <c r="B33" t="s">
        <v>11</v>
      </c>
      <c r="C33" t="s">
        <v>33</v>
      </c>
      <c r="D33" s="3">
        <v>84902.95</v>
      </c>
      <c r="E33" s="3">
        <v>1471.91</v>
      </c>
      <c r="F33" s="3">
        <v>616.70000000000005</v>
      </c>
      <c r="G33" s="3">
        <v>27588.03</v>
      </c>
      <c r="H33" s="3">
        <v>25499.42</v>
      </c>
      <c r="I33" s="3">
        <v>110402.37</v>
      </c>
    </row>
    <row r="34" spans="1:9" x14ac:dyDescent="0.25">
      <c r="A34">
        <v>43</v>
      </c>
      <c r="B34" t="s">
        <v>10</v>
      </c>
      <c r="C34" t="s">
        <v>34</v>
      </c>
      <c r="D34" s="3">
        <v>109530.3</v>
      </c>
      <c r="E34" s="3">
        <v>0</v>
      </c>
      <c r="F34" s="3">
        <v>0</v>
      </c>
      <c r="G34" s="3">
        <v>33783.050000000003</v>
      </c>
      <c r="H34" s="3">
        <v>33783.050000000003</v>
      </c>
      <c r="I34" s="3">
        <v>143313.35</v>
      </c>
    </row>
    <row r="35" spans="1:9" x14ac:dyDescent="0.25">
      <c r="A35">
        <v>45</v>
      </c>
      <c r="B35" t="s">
        <v>10</v>
      </c>
      <c r="C35" t="s">
        <v>35</v>
      </c>
      <c r="D35" s="3">
        <v>7050086.1400000006</v>
      </c>
      <c r="E35" s="3">
        <v>64248.66</v>
      </c>
      <c r="F35" s="3">
        <v>2252.83</v>
      </c>
      <c r="G35" s="3">
        <v>2200290.5699999984</v>
      </c>
      <c r="H35" s="3">
        <v>2133789.0799999982</v>
      </c>
      <c r="I35" s="3">
        <v>9183875.2199999988</v>
      </c>
    </row>
    <row r="36" spans="1:9" x14ac:dyDescent="0.25">
      <c r="A36">
        <v>46</v>
      </c>
      <c r="B36" t="s">
        <v>10</v>
      </c>
      <c r="C36" t="s">
        <v>36</v>
      </c>
      <c r="D36" s="3">
        <v>947952.75</v>
      </c>
      <c r="E36" s="3">
        <v>16037.73</v>
      </c>
      <c r="F36" s="3">
        <v>633.78</v>
      </c>
      <c r="G36" s="3">
        <v>181249.69000000003</v>
      </c>
      <c r="H36" s="3">
        <v>164578.18000000002</v>
      </c>
      <c r="I36" s="3">
        <v>1112530.93</v>
      </c>
    </row>
    <row r="37" spans="1:9" x14ac:dyDescent="0.25">
      <c r="A37">
        <v>481</v>
      </c>
      <c r="B37" t="s">
        <v>11</v>
      </c>
      <c r="C37" t="s">
        <v>37</v>
      </c>
      <c r="D37" s="3">
        <v>2603000.9500000002</v>
      </c>
      <c r="E37" s="3">
        <v>9593.48</v>
      </c>
      <c r="F37" s="3">
        <v>3671.96</v>
      </c>
      <c r="G37" s="3">
        <v>812235.73000000056</v>
      </c>
      <c r="H37" s="3">
        <v>798970.29000000062</v>
      </c>
      <c r="I37" s="3">
        <v>3401971.2400000007</v>
      </c>
    </row>
    <row r="38" spans="1:9" x14ac:dyDescent="0.25">
      <c r="A38">
        <v>482</v>
      </c>
      <c r="B38" t="s">
        <v>11</v>
      </c>
      <c r="C38" t="s">
        <v>38</v>
      </c>
      <c r="D38" s="3">
        <v>2607201.35</v>
      </c>
      <c r="E38" s="3">
        <v>8420.5499999999993</v>
      </c>
      <c r="F38" s="3">
        <v>717.9</v>
      </c>
      <c r="G38" s="3">
        <v>774270.52999999991</v>
      </c>
      <c r="H38" s="3">
        <v>765132.07999999984</v>
      </c>
      <c r="I38" s="3">
        <v>3372333.4299999997</v>
      </c>
    </row>
    <row r="39" spans="1:9" x14ac:dyDescent="0.25">
      <c r="A39">
        <v>50</v>
      </c>
      <c r="B39" t="s">
        <v>10</v>
      </c>
      <c r="C39" t="s">
        <v>39</v>
      </c>
      <c r="D39" s="3">
        <v>10286031.34</v>
      </c>
      <c r="E39" s="3">
        <v>65208.06</v>
      </c>
      <c r="F39" s="3">
        <v>9063.1</v>
      </c>
      <c r="G39" s="3">
        <v>2959502.9700000063</v>
      </c>
      <c r="H39" s="3">
        <v>2885231.8100000061</v>
      </c>
      <c r="I39" s="3">
        <v>13171263.150000006</v>
      </c>
    </row>
    <row r="40" spans="1:9" x14ac:dyDescent="0.25">
      <c r="A40">
        <v>70</v>
      </c>
      <c r="B40" t="s">
        <v>11</v>
      </c>
      <c r="C40" t="s">
        <v>40</v>
      </c>
      <c r="D40" s="3">
        <v>49601.25</v>
      </c>
      <c r="E40" s="3">
        <v>0</v>
      </c>
      <c r="F40" s="3">
        <v>0</v>
      </c>
      <c r="G40" s="3">
        <v>18191.27</v>
      </c>
      <c r="H40" s="3">
        <v>18191.27</v>
      </c>
      <c r="I40" s="3">
        <v>67792.52</v>
      </c>
    </row>
    <row r="41" spans="1:9" x14ac:dyDescent="0.25">
      <c r="A41">
        <v>700</v>
      </c>
      <c r="B41" t="s">
        <v>11</v>
      </c>
      <c r="C41" t="s">
        <v>41</v>
      </c>
      <c r="D41" s="3">
        <v>2309820.34</v>
      </c>
      <c r="E41" s="3">
        <v>105.97</v>
      </c>
      <c r="F41" s="3">
        <v>2476.67</v>
      </c>
      <c r="G41" s="3">
        <v>720651.98000000021</v>
      </c>
      <c r="H41" s="3">
        <v>718069.3400000002</v>
      </c>
      <c r="I41" s="3">
        <v>3027889.68</v>
      </c>
    </row>
    <row r="42" spans="1:9" x14ac:dyDescent="0.25">
      <c r="A42">
        <v>701</v>
      </c>
      <c r="B42" t="s">
        <v>11</v>
      </c>
      <c r="C42" t="s">
        <v>42</v>
      </c>
      <c r="D42" s="3">
        <v>1462310.63</v>
      </c>
      <c r="E42" s="3">
        <v>0</v>
      </c>
      <c r="F42" s="3">
        <v>2063.75</v>
      </c>
      <c r="G42" s="3">
        <v>484958.0899999995</v>
      </c>
      <c r="H42" s="3">
        <v>482894.3399999995</v>
      </c>
      <c r="I42" s="3">
        <v>1945204.9699999993</v>
      </c>
    </row>
    <row r="43" spans="1:9" x14ac:dyDescent="0.25">
      <c r="A43">
        <v>702</v>
      </c>
      <c r="B43" t="s">
        <v>11</v>
      </c>
      <c r="C43" t="s">
        <v>43</v>
      </c>
      <c r="D43" s="3">
        <v>2231769.0699999998</v>
      </c>
      <c r="E43" s="3">
        <v>11499.8</v>
      </c>
      <c r="F43" s="3">
        <v>2191.81</v>
      </c>
      <c r="G43" s="3">
        <v>734633.82000000053</v>
      </c>
      <c r="H43" s="3">
        <v>720942.21000000043</v>
      </c>
      <c r="I43" s="3">
        <v>2952711.2800000003</v>
      </c>
    </row>
    <row r="44" spans="1:9" x14ac:dyDescent="0.25">
      <c r="A44">
        <v>703</v>
      </c>
      <c r="B44" t="s">
        <v>11</v>
      </c>
      <c r="C44" t="s">
        <v>44</v>
      </c>
      <c r="D44" s="3">
        <v>449369.35</v>
      </c>
      <c r="E44" s="3">
        <v>-110.84</v>
      </c>
      <c r="F44" s="3">
        <v>501.76</v>
      </c>
      <c r="G44" s="3">
        <v>146711.46</v>
      </c>
      <c r="H44" s="3">
        <v>146320.53999999998</v>
      </c>
      <c r="I44" s="3">
        <v>595689.8899999999</v>
      </c>
    </row>
    <row r="45" spans="1:9" x14ac:dyDescent="0.25">
      <c r="A45">
        <v>704</v>
      </c>
      <c r="B45" t="s">
        <v>11</v>
      </c>
      <c r="C45" t="s">
        <v>45</v>
      </c>
      <c r="D45" s="3">
        <v>1166538.9100000001</v>
      </c>
      <c r="E45" s="3">
        <v>0</v>
      </c>
      <c r="F45" s="3">
        <v>0</v>
      </c>
      <c r="G45" s="3">
        <v>377645.95000000019</v>
      </c>
      <c r="H45" s="3">
        <v>377645.95000000019</v>
      </c>
      <c r="I45" s="3">
        <v>1544184.8600000003</v>
      </c>
    </row>
    <row r="46" spans="1:9" x14ac:dyDescent="0.25">
      <c r="A46">
        <v>705</v>
      </c>
      <c r="B46" t="s">
        <v>11</v>
      </c>
      <c r="C46" t="s">
        <v>46</v>
      </c>
      <c r="D46" s="3">
        <v>41309.78</v>
      </c>
      <c r="E46" s="3">
        <v>0</v>
      </c>
      <c r="F46" s="3">
        <v>0</v>
      </c>
      <c r="G46" s="3">
        <v>13332.330000000002</v>
      </c>
      <c r="H46" s="3">
        <v>13332.330000000002</v>
      </c>
      <c r="I46" s="3">
        <v>54642.11</v>
      </c>
    </row>
    <row r="47" spans="1:9" x14ac:dyDescent="0.25">
      <c r="A47">
        <v>706</v>
      </c>
      <c r="B47" t="s">
        <v>11</v>
      </c>
      <c r="C47" t="s">
        <v>47</v>
      </c>
      <c r="D47" s="3">
        <v>16008.31</v>
      </c>
      <c r="E47" s="3">
        <v>0</v>
      </c>
      <c r="F47" s="3">
        <v>0</v>
      </c>
      <c r="G47" s="3">
        <v>5270.47</v>
      </c>
      <c r="H47" s="3">
        <v>5270.47</v>
      </c>
      <c r="I47" s="3">
        <v>21278.78</v>
      </c>
    </row>
    <row r="48" spans="1:9" x14ac:dyDescent="0.25">
      <c r="A48">
        <v>707</v>
      </c>
      <c r="B48" t="s">
        <v>11</v>
      </c>
      <c r="C48" t="s">
        <v>48</v>
      </c>
      <c r="D48" s="3">
        <v>47407.39</v>
      </c>
      <c r="E48" s="3">
        <v>0</v>
      </c>
      <c r="F48" s="3">
        <v>0</v>
      </c>
      <c r="G48" s="3">
        <v>14947.96</v>
      </c>
      <c r="H48" s="3">
        <v>14947.96</v>
      </c>
      <c r="I48" s="3">
        <v>62355.35</v>
      </c>
    </row>
    <row r="49" spans="1:9" x14ac:dyDescent="0.25">
      <c r="A49">
        <v>74</v>
      </c>
      <c r="B49" t="s">
        <v>11</v>
      </c>
      <c r="C49" t="s">
        <v>49</v>
      </c>
      <c r="D49" s="3">
        <v>503407.35</v>
      </c>
      <c r="E49" s="3">
        <v>0</v>
      </c>
      <c r="F49" s="3">
        <v>747.06</v>
      </c>
      <c r="G49" s="3">
        <v>133854.14999999997</v>
      </c>
      <c r="H49" s="3">
        <v>133107.08999999997</v>
      </c>
      <c r="I49" s="3">
        <v>636514.43999999994</v>
      </c>
    </row>
    <row r="50" spans="1:9" x14ac:dyDescent="0.25">
      <c r="A50">
        <v>752</v>
      </c>
      <c r="B50" t="s">
        <v>11</v>
      </c>
      <c r="C50" t="s">
        <v>50</v>
      </c>
      <c r="D50" s="3">
        <v>371651.46</v>
      </c>
      <c r="E50" s="3">
        <v>7705.24</v>
      </c>
      <c r="F50" s="3">
        <v>3665.02</v>
      </c>
      <c r="G50" s="3">
        <v>122463.32000000002</v>
      </c>
      <c r="H50" s="3">
        <v>111093.06000000001</v>
      </c>
      <c r="I50" s="3">
        <v>482744.52</v>
      </c>
    </row>
    <row r="51" spans="1:9" x14ac:dyDescent="0.25">
      <c r="A51">
        <v>76</v>
      </c>
      <c r="B51" t="s">
        <v>12</v>
      </c>
      <c r="C51" t="s">
        <v>51</v>
      </c>
      <c r="D51" s="3">
        <v>431427.04</v>
      </c>
      <c r="E51" s="3">
        <v>4147.5</v>
      </c>
      <c r="F51" s="3">
        <v>1987.75</v>
      </c>
      <c r="G51" s="3">
        <v>61707.770000000157</v>
      </c>
      <c r="H51" s="3">
        <v>55572.520000000157</v>
      </c>
      <c r="I51" s="3">
        <v>486999.56000000011</v>
      </c>
    </row>
    <row r="52" spans="1:9" x14ac:dyDescent="0.25">
      <c r="A52">
        <v>80</v>
      </c>
      <c r="B52" t="s">
        <v>12</v>
      </c>
      <c r="C52" t="s">
        <v>52</v>
      </c>
      <c r="D52" s="3">
        <v>3121.5499999999997</v>
      </c>
      <c r="E52" s="3">
        <v>0</v>
      </c>
      <c r="F52" s="3">
        <v>0</v>
      </c>
      <c r="G52" s="3">
        <v>0</v>
      </c>
      <c r="H52" s="3">
        <v>0</v>
      </c>
      <c r="I52" s="3">
        <v>3121.5499999999997</v>
      </c>
    </row>
    <row r="53" spans="1:9" x14ac:dyDescent="0.25">
      <c r="A53">
        <v>84</v>
      </c>
      <c r="B53" t="s">
        <v>12</v>
      </c>
      <c r="C53" t="s">
        <v>53</v>
      </c>
      <c r="D53" s="3">
        <v>2058.5100000000002</v>
      </c>
      <c r="E53" s="3">
        <v>0</v>
      </c>
      <c r="F53" s="3">
        <v>0</v>
      </c>
      <c r="G53" s="3">
        <v>0</v>
      </c>
      <c r="H53" s="3">
        <v>0</v>
      </c>
      <c r="I53" s="3">
        <v>2058.5100000000002</v>
      </c>
    </row>
    <row r="54" spans="1:9" x14ac:dyDescent="0.25">
      <c r="A54">
        <v>85</v>
      </c>
      <c r="B54" t="s">
        <v>12</v>
      </c>
      <c r="C54" t="s">
        <v>54</v>
      </c>
      <c r="D54" s="3">
        <v>1749.99</v>
      </c>
      <c r="E54" s="3">
        <v>0</v>
      </c>
      <c r="F54" s="3">
        <v>0</v>
      </c>
      <c r="G54" s="3">
        <v>0</v>
      </c>
      <c r="H54" s="3">
        <v>0</v>
      </c>
      <c r="I54" s="3">
        <v>1749.99</v>
      </c>
    </row>
    <row r="55" spans="1:9" x14ac:dyDescent="0.25">
      <c r="A55">
        <v>86</v>
      </c>
      <c r="B55" t="s">
        <v>12</v>
      </c>
      <c r="C55" t="s">
        <v>55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x14ac:dyDescent="0.25">
      <c r="A56">
        <v>87</v>
      </c>
      <c r="B56" t="s">
        <v>12</v>
      </c>
      <c r="C56" t="s">
        <v>56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</row>
    <row r="57" spans="1:9" x14ac:dyDescent="0.25">
      <c r="A57">
        <v>90</v>
      </c>
      <c r="B57" t="s">
        <v>9</v>
      </c>
      <c r="C57" t="s">
        <v>57</v>
      </c>
      <c r="D57" s="3">
        <v>198147.66</v>
      </c>
      <c r="E57" s="3">
        <v>0</v>
      </c>
      <c r="F57" s="3">
        <v>0</v>
      </c>
      <c r="G57" s="3">
        <v>36824.5</v>
      </c>
      <c r="H57" s="3">
        <v>36824.5</v>
      </c>
      <c r="I57" s="3">
        <v>234972.16</v>
      </c>
    </row>
    <row r="58" spans="1:9" x14ac:dyDescent="0.25">
      <c r="C58" s="5" t="s">
        <v>58</v>
      </c>
      <c r="D58" s="6">
        <v>107411831.03999998</v>
      </c>
      <c r="E58" s="6">
        <v>986095.46000000008</v>
      </c>
      <c r="F58" s="6">
        <v>115044.83</v>
      </c>
      <c r="G58" s="6">
        <v>19153625.469999999</v>
      </c>
      <c r="H58" s="6">
        <v>18052485.18</v>
      </c>
      <c r="I58" s="6">
        <v>125464316.22</v>
      </c>
    </row>
  </sheetData>
  <mergeCells count="1">
    <mergeCell ref="F1:I1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2F443-1E20-4C6C-AFE6-CE0E710BB226}">
  <dimension ref="A1:I37"/>
  <sheetViews>
    <sheetView tabSelected="1" topLeftCell="A10" workbookViewId="0">
      <selection activeCell="A37" sqref="A37"/>
    </sheetView>
  </sheetViews>
  <sheetFormatPr baseColWidth="10" defaultRowHeight="15" x14ac:dyDescent="0.25"/>
  <cols>
    <col min="1" max="1" width="41.85546875" customWidth="1"/>
    <col min="2" max="2" width="22.42578125" bestFit="1" customWidth="1"/>
    <col min="3" max="3" width="22.28515625" style="8" bestFit="1" customWidth="1"/>
    <col min="4" max="4" width="21.7109375" bestFit="1" customWidth="1"/>
    <col min="5" max="5" width="18.5703125" bestFit="1" customWidth="1"/>
  </cols>
  <sheetData>
    <row r="1" spans="1:9" ht="63" customHeight="1" thickBot="1" x14ac:dyDescent="0.3">
      <c r="A1" s="1"/>
      <c r="B1" s="2"/>
      <c r="C1" s="7"/>
      <c r="D1" s="1"/>
      <c r="E1" s="1"/>
      <c r="F1" s="24" t="s">
        <v>0</v>
      </c>
      <c r="G1" s="24"/>
      <c r="H1" s="24"/>
      <c r="I1" s="24"/>
    </row>
    <row r="3" spans="1:9" x14ac:dyDescent="0.25">
      <c r="A3" t="s">
        <v>59</v>
      </c>
    </row>
    <row r="4" spans="1:9" x14ac:dyDescent="0.25">
      <c r="A4" t="s">
        <v>60</v>
      </c>
    </row>
    <row r="5" spans="1:9" x14ac:dyDescent="0.25">
      <c r="A5" t="s">
        <v>3</v>
      </c>
    </row>
    <row r="6" spans="1:9" x14ac:dyDescent="0.25">
      <c r="A6" t="s">
        <v>4</v>
      </c>
    </row>
    <row r="9" spans="1:9" x14ac:dyDescent="0.25">
      <c r="A9" s="9" t="s">
        <v>61</v>
      </c>
      <c r="B9" s="9" t="s">
        <v>62</v>
      </c>
      <c r="C9" s="9" t="s">
        <v>63</v>
      </c>
      <c r="D9" s="9" t="s">
        <v>64</v>
      </c>
      <c r="E9" s="10" t="s">
        <v>65</v>
      </c>
    </row>
    <row r="10" spans="1:9" x14ac:dyDescent="0.25">
      <c r="A10" s="3">
        <v>18438960.200000003</v>
      </c>
      <c r="B10" s="3">
        <v>125464316.22</v>
      </c>
      <c r="C10" s="11">
        <v>175131206.40000001</v>
      </c>
      <c r="D10" s="12">
        <f>Tabla7[[#This Row],[Retribucións Persoal investigador]]/Tabla7[[#This Row],[Gastos totais de persoal]]</f>
        <v>0.14696577286299903</v>
      </c>
      <c r="E10" s="13">
        <f>Tabla7[[#This Row],[Retribucións Persoal investigador]]/Tabla7[[#This Row],[Orzamento total* Uvigo]]</f>
        <v>0.10528654817740125</v>
      </c>
    </row>
    <row r="13" spans="1:9" x14ac:dyDescent="0.25">
      <c r="A13" s="14" t="s">
        <v>66</v>
      </c>
      <c r="B13" s="15" t="s">
        <v>62</v>
      </c>
      <c r="C13" s="15" t="s">
        <v>63</v>
      </c>
      <c r="D13" s="15" t="s">
        <v>64</v>
      </c>
      <c r="E13" s="16" t="s">
        <v>65</v>
      </c>
    </row>
    <row r="14" spans="1:9" x14ac:dyDescent="0.25">
      <c r="A14" s="17">
        <v>71760878.700000018</v>
      </c>
      <c r="B14" s="18">
        <v>125464316.22</v>
      </c>
      <c r="C14" s="19">
        <v>175131206.40000001</v>
      </c>
      <c r="D14" s="20">
        <f>A14/B14</f>
        <v>0.57196245802805223</v>
      </c>
      <c r="E14" s="21">
        <f>A14/C14</f>
        <v>0.40975494987511268</v>
      </c>
    </row>
    <row r="17" spans="1:5" x14ac:dyDescent="0.25">
      <c r="A17" s="14" t="s">
        <v>67</v>
      </c>
      <c r="B17" s="15" t="s">
        <v>62</v>
      </c>
      <c r="C17" s="15" t="s">
        <v>63</v>
      </c>
      <c r="D17" s="15" t="s">
        <v>64</v>
      </c>
      <c r="E17" s="16" t="s">
        <v>65</v>
      </c>
    </row>
    <row r="18" spans="1:5" x14ac:dyDescent="0.25">
      <c r="A18" s="18">
        <v>34770547.710000001</v>
      </c>
      <c r="B18" s="18">
        <v>125464316.22</v>
      </c>
      <c r="C18" s="19">
        <v>175131206.40000001</v>
      </c>
      <c r="D18" s="20">
        <f>A18/B18</f>
        <v>0.27713495563973989</v>
      </c>
      <c r="E18" s="21">
        <f>A18/C18</f>
        <v>0.19853998853056493</v>
      </c>
    </row>
    <row r="21" spans="1:5" x14ac:dyDescent="0.25">
      <c r="A21" s="14" t="s">
        <v>12</v>
      </c>
      <c r="B21" s="15" t="s">
        <v>62</v>
      </c>
      <c r="C21" s="15" t="s">
        <v>63</v>
      </c>
      <c r="D21" s="15" t="s">
        <v>64</v>
      </c>
      <c r="E21" s="16" t="s">
        <v>65</v>
      </c>
    </row>
    <row r="22" spans="1:5" x14ac:dyDescent="0.25">
      <c r="A22" s="18">
        <v>493929.6100000001</v>
      </c>
      <c r="B22" s="18">
        <v>125464316.22</v>
      </c>
      <c r="C22" s="19">
        <v>175131206.40000001</v>
      </c>
      <c r="D22" s="20">
        <f>A22/B22</f>
        <v>3.9368134692090552E-3</v>
      </c>
      <c r="E22" s="21">
        <f>A22/C22</f>
        <v>2.8203403616821089E-3</v>
      </c>
    </row>
    <row r="25" spans="1:5" x14ac:dyDescent="0.25">
      <c r="A25" s="14" t="s">
        <v>68</v>
      </c>
      <c r="B25" s="15" t="s">
        <v>62</v>
      </c>
      <c r="C25" s="15" t="s">
        <v>63</v>
      </c>
      <c r="D25" s="15" t="s">
        <v>64</v>
      </c>
      <c r="E25" s="16" t="s">
        <v>65</v>
      </c>
    </row>
    <row r="26" spans="1:5" x14ac:dyDescent="0.25">
      <c r="A26" s="18">
        <v>808254.57</v>
      </c>
      <c r="B26" s="18">
        <v>125464316.22</v>
      </c>
      <c r="C26" s="19">
        <v>175131206.40000001</v>
      </c>
      <c r="D26" s="20">
        <f>A26/B26</f>
        <v>6.4421071612324925E-3</v>
      </c>
      <c r="E26" s="21">
        <v>4.6143731767079284E-3</v>
      </c>
    </row>
    <row r="29" spans="1:5" x14ac:dyDescent="0.25">
      <c r="A29" s="14" t="s">
        <v>71</v>
      </c>
      <c r="B29" s="15" t="s">
        <v>62</v>
      </c>
      <c r="C29" s="15" t="s">
        <v>63</v>
      </c>
      <c r="D29" s="15" t="s">
        <v>64</v>
      </c>
      <c r="E29" s="16" t="s">
        <v>65</v>
      </c>
    </row>
    <row r="30" spans="1:5" x14ac:dyDescent="0.25">
      <c r="A30" s="22">
        <v>439834.44</v>
      </c>
      <c r="B30" s="18">
        <v>125464316.22</v>
      </c>
      <c r="C30" s="19">
        <v>175131206.40000001</v>
      </c>
      <c r="D30" s="20">
        <v>3.5995027078721655E-3</v>
      </c>
      <c r="E30" s="23">
        <v>2.5784998030065434E-3</v>
      </c>
    </row>
    <row r="33" spans="1:5" x14ac:dyDescent="0.25">
      <c r="A33" s="14" t="s">
        <v>69</v>
      </c>
      <c r="B33" s="15" t="s">
        <v>62</v>
      </c>
      <c r="C33" s="15" t="s">
        <v>63</v>
      </c>
      <c r="D33" s="15" t="s">
        <v>64</v>
      </c>
      <c r="E33" s="16" t="s">
        <v>65</v>
      </c>
    </row>
    <row r="34" spans="1:5" x14ac:dyDescent="0.25">
      <c r="A34" s="22">
        <v>1258711.6299999999</v>
      </c>
      <c r="B34" s="18">
        <v>125464316.22</v>
      </c>
      <c r="C34" s="19">
        <v>175131206.40000001</v>
      </c>
      <c r="D34" s="20">
        <v>1.0022608034016327E-2</v>
      </c>
      <c r="E34" s="21">
        <v>7.1796842338257543E-3</v>
      </c>
    </row>
    <row r="36" spans="1:5" x14ac:dyDescent="0.25">
      <c r="A36" t="s">
        <v>70</v>
      </c>
    </row>
    <row r="37" spans="1:5" x14ac:dyDescent="0.25">
      <c r="A37" t="s">
        <v>72</v>
      </c>
    </row>
  </sheetData>
  <mergeCells count="1">
    <mergeCell ref="F1:I1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2021_Retribucións_tipo persoal</vt:lpstr>
      <vt:lpstr>2021_Ret. goberno_xeren_cargos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David Basalo Domínguez</cp:lastModifiedBy>
  <dcterms:created xsi:type="dcterms:W3CDTF">2022-05-23T10:29:09Z</dcterms:created>
  <dcterms:modified xsi:type="dcterms:W3CDTF">2022-05-27T08:24:28Z</dcterms:modified>
</cp:coreProperties>
</file>