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medioambiente\"/>
    </mc:Choice>
  </mc:AlternateContent>
  <xr:revisionPtr revIDLastSave="0" documentId="13_ncr:1_{36EC0D5D-F22B-4A33-ACDB-2789A9A2BF6E}" xr6:coauthVersionLast="47" xr6:coauthVersionMax="47" xr10:uidLastSave="{00000000-0000-0000-0000-000000000000}"/>
  <bookViews>
    <workbookView xWindow="-120" yWindow="-120" windowWidth="29040" windowHeight="15720" xr2:uid="{33F195E7-3CF1-43F6-AD86-02FEB924CA25}"/>
  </bookViews>
  <sheets>
    <sheet name="2024" sheetId="6" r:id="rId1"/>
    <sheet name="2023" sheetId="5" r:id="rId2"/>
    <sheet name="2022" sheetId="3" r:id="rId3"/>
    <sheet name="2021" sheetId="2" r:id="rId4"/>
    <sheet name="2020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B18" i="6"/>
  <c r="E45" i="6"/>
  <c r="F45" i="6"/>
  <c r="F45" i="5"/>
  <c r="E45" i="5"/>
  <c r="B18" i="5"/>
  <c r="F17" i="5"/>
  <c r="F45" i="3" l="1"/>
  <c r="E45" i="3"/>
  <c r="B18" i="3"/>
  <c r="F17" i="3"/>
  <c r="F45" i="1"/>
  <c r="F34" i="1"/>
  <c r="E45" i="1"/>
  <c r="E34" i="1"/>
  <c r="B15" i="1"/>
  <c r="E45" i="2" l="1"/>
  <c r="E34" i="2"/>
  <c r="E46" i="2" l="1"/>
  <c r="F15" i="2" l="1"/>
  <c r="F46" i="2"/>
  <c r="B16" i="2"/>
  <c r="F46" i="1"/>
  <c r="E46" i="1"/>
  <c r="C45" i="1"/>
  <c r="G10" i="1"/>
  <c r="G9" i="1"/>
  <c r="G14" i="1" s="1"/>
</calcChain>
</file>

<file path=xl/sharedStrings.xml><?xml version="1.0" encoding="utf-8"?>
<sst xmlns="http://schemas.openxmlformats.org/spreadsheetml/2006/main" count="282" uniqueCount="64">
  <si>
    <t>Unidade de análises e programas</t>
  </si>
  <si>
    <t>SDG13_CLIMATE ACTION</t>
  </si>
  <si>
    <t>Low carbon energy use</t>
  </si>
  <si>
    <t>https://secretaria.uvigo.gal/uv/web/transparencia/informe/show/5/32/32</t>
  </si>
  <si>
    <t>University of Vigo</t>
  </si>
  <si>
    <t>UNIVERSITY OF VIGO
ENERGY USED FROM LOW-CARBON SOURCES</t>
  </si>
  <si>
    <t>Total energy used</t>
  </si>
  <si>
    <t>GJ</t>
  </si>
  <si>
    <t>Source</t>
  </si>
  <si>
    <t>Electricity</t>
  </si>
  <si>
    <t>Electricity (renewable)</t>
  </si>
  <si>
    <t>Biomass</t>
  </si>
  <si>
    <t>Electricity (nuclear)</t>
  </si>
  <si>
    <t>Solar</t>
  </si>
  <si>
    <t>Geothermal</t>
  </si>
  <si>
    <t>Gas natural</t>
  </si>
  <si>
    <t>Diesel oil</t>
  </si>
  <si>
    <t>TOTAL</t>
  </si>
  <si>
    <t>Total</t>
  </si>
  <si>
    <r>
      <t xml:space="preserve">Distribution of </t>
    </r>
    <r>
      <rPr>
        <b/>
        <sz val="12"/>
        <color theme="1"/>
        <rFont val="Calibri"/>
        <family val="2"/>
        <scheme val="minor"/>
      </rPr>
      <t>electricity</t>
    </r>
    <r>
      <rPr>
        <sz val="12"/>
        <color theme="1"/>
        <rFont val="Calibri"/>
        <family val="2"/>
        <scheme val="minor"/>
      </rPr>
      <t xml:space="preserve"> consumed in the University of Vigo based on the national generation</t>
    </r>
  </si>
  <si>
    <t>https://www.ree.es/es/datos/balance/balance-electrico?start_date=2020-01-01T00:00&amp;end_date=2020-12-31T23:59&amp;time_trunc=year&amp;systemElectric=nacional</t>
  </si>
  <si>
    <t>SOURCES</t>
  </si>
  <si>
    <t>NATIONAL ELECTRICITY
PRODUCTION</t>
  </si>
  <si>
    <t>UNIVERSITY OF VIGO 
ELECTRICITY CONSUMPTION</t>
  </si>
  <si>
    <t>2020</t>
  </si>
  <si>
    <t>GWh</t>
  </si>
  <si>
    <t>Gj</t>
  </si>
  <si>
    <t>%</t>
  </si>
  <si>
    <t>Wind</t>
  </si>
  <si>
    <t>Hydraulic</t>
  </si>
  <si>
    <t>Photovoltaic</t>
  </si>
  <si>
    <t>Solar thermal</t>
  </si>
  <si>
    <t>Others*</t>
  </si>
  <si>
    <t>Renewable waste</t>
  </si>
  <si>
    <t>Hydropower</t>
  </si>
  <si>
    <t>Nuclear</t>
  </si>
  <si>
    <t>Combined cycled</t>
  </si>
  <si>
    <t>Cogeneration</t>
  </si>
  <si>
    <t>Carbon</t>
  </si>
  <si>
    <t>Pumping turbination</t>
  </si>
  <si>
    <t>Diesel engine</t>
  </si>
  <si>
    <t>No-renewable waste</t>
  </si>
  <si>
    <t>Steam turbine</t>
  </si>
  <si>
    <t>Gas turbine</t>
  </si>
  <si>
    <t>Fuel + gas</t>
  </si>
  <si>
    <t>No-renewable generation</t>
  </si>
  <si>
    <t xml:space="preserve"> </t>
  </si>
  <si>
    <t>* biogas, biomass, marine hudraulics and geothermal</t>
  </si>
  <si>
    <t>Data de publicación: setembro 2022</t>
  </si>
  <si>
    <t>https://www.ree.es/es/datos/balance/balance-electrico?start_date=2021-01-01T00:00&amp;end_date=2021-12-31T23:59&amp;time_trunc=year&amp;systemElectric=nacional</t>
  </si>
  <si>
    <t>Data de publicación: setembro 2023</t>
  </si>
  <si>
    <t>Energy used from low-carbon sources</t>
  </si>
  <si>
    <t>Natural gas</t>
  </si>
  <si>
    <t>https://www.ree.es/es/datos/balance/balance-electrico</t>
  </si>
  <si>
    <t>NATIONAL ELECTRICY PRODUCTION</t>
  </si>
  <si>
    <t>UNIVERSITY OF VIGO ELECTRICITY CONSUMPTION</t>
  </si>
  <si>
    <t>Sources</t>
  </si>
  <si>
    <t>% (Gj)</t>
  </si>
  <si>
    <t xml:space="preserve">Gj </t>
  </si>
  <si>
    <t xml:space="preserve">% (Gj) </t>
  </si>
  <si>
    <t>Total_University of Vigo</t>
  </si>
  <si>
    <t>Data de publicación: maio 2024</t>
  </si>
  <si>
    <t>* biogas, biomass, marine hydraulics and geothermal</t>
  </si>
  <si>
    <t>Data de publicación: maio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</si>
</sst>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6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1" applyAlignment="1"/>
    <xf numFmtId="0" fontId="7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8" xfId="0" applyFont="1" applyBorder="1"/>
    <xf numFmtId="4" fontId="8" fillId="4" borderId="7" xfId="0" applyNumberFormat="1" applyFont="1" applyFill="1" applyBorder="1"/>
    <xf numFmtId="4" fontId="8" fillId="0" borderId="0" xfId="0" applyNumberFormat="1" applyFont="1"/>
    <xf numFmtId="0" fontId="8" fillId="0" borderId="7" xfId="0" applyFont="1" applyBorder="1"/>
    <xf numFmtId="4" fontId="8" fillId="0" borderId="7" xfId="0" applyNumberFormat="1" applyFont="1" applyBorder="1"/>
    <xf numFmtId="0" fontId="7" fillId="3" borderId="7" xfId="0" applyFont="1" applyFill="1" applyBorder="1"/>
    <xf numFmtId="4" fontId="7" fillId="3" borderId="7" xfId="0" applyNumberFormat="1" applyFont="1" applyFill="1" applyBorder="1"/>
    <xf numFmtId="0" fontId="7" fillId="2" borderId="7" xfId="0" applyFont="1" applyFill="1" applyBorder="1"/>
    <xf numFmtId="4" fontId="7" fillId="2" borderId="7" xfId="0" applyNumberFormat="1" applyFont="1" applyFill="1" applyBorder="1"/>
    <xf numFmtId="4" fontId="7" fillId="0" borderId="0" xfId="0" applyNumberFormat="1" applyFont="1"/>
    <xf numFmtId="0" fontId="7" fillId="5" borderId="6" xfId="0" applyFont="1" applyFill="1" applyBorder="1" applyAlignment="1">
      <alignment horizontal="center" vertical="center"/>
    </xf>
    <xf numFmtId="0" fontId="9" fillId="0" borderId="8" xfId="0" applyFont="1" applyBorder="1"/>
    <xf numFmtId="164" fontId="8" fillId="0" borderId="8" xfId="0" applyNumberFormat="1" applyFont="1" applyBorder="1"/>
    <xf numFmtId="4" fontId="8" fillId="0" borderId="8" xfId="0" applyNumberFormat="1" applyFont="1" applyBorder="1"/>
    <xf numFmtId="0" fontId="9" fillId="0" borderId="7" xfId="0" applyFont="1" applyBorder="1"/>
    <xf numFmtId="164" fontId="8" fillId="0" borderId="7" xfId="0" applyNumberFormat="1" applyFont="1" applyBorder="1"/>
    <xf numFmtId="0" fontId="10" fillId="2" borderId="7" xfId="0" applyFont="1" applyFill="1" applyBorder="1"/>
    <xf numFmtId="164" fontId="7" fillId="2" borderId="7" xfId="0" applyNumberFormat="1" applyFont="1" applyFill="1" applyBorder="1"/>
    <xf numFmtId="4" fontId="7" fillId="5" borderId="7" xfId="0" applyNumberFormat="1" applyFont="1" applyFill="1" applyBorder="1"/>
    <xf numFmtId="0" fontId="7" fillId="5" borderId="7" xfId="0" applyFont="1" applyFill="1" applyBorder="1"/>
    <xf numFmtId="4" fontId="8" fillId="6" borderId="7" xfId="0" applyNumberFormat="1" applyFont="1" applyFill="1" applyBorder="1"/>
    <xf numFmtId="0" fontId="8" fillId="6" borderId="7" xfId="0" applyFont="1" applyFill="1" applyBorder="1"/>
    <xf numFmtId="164" fontId="0" fillId="0" borderId="0" xfId="0" applyNumberFormat="1"/>
    <xf numFmtId="0" fontId="8" fillId="0" borderId="0" xfId="0" applyFont="1"/>
    <xf numFmtId="4" fontId="7" fillId="3" borderId="7" xfId="0" applyNumberFormat="1" applyFont="1" applyFill="1" applyBorder="1" applyAlignment="1">
      <alignment horizontal="right" vertical="center"/>
    </xf>
    <xf numFmtId="0" fontId="12" fillId="0" borderId="0" xfId="3"/>
    <xf numFmtId="0" fontId="7" fillId="3" borderId="6" xfId="0" applyFont="1" applyFill="1" applyBorder="1" applyAlignment="1">
      <alignment horizontal="center" vertical="center"/>
    </xf>
    <xf numFmtId="10" fontId="8" fillId="0" borderId="8" xfId="4" applyNumberFormat="1" applyFont="1" applyBorder="1"/>
    <xf numFmtId="10" fontId="8" fillId="0" borderId="7" xfId="4" applyNumberFormat="1" applyFont="1" applyBorder="1"/>
    <xf numFmtId="10" fontId="7" fillId="2" borderId="7" xfId="4" applyNumberFormat="1" applyFont="1" applyFill="1" applyBorder="1"/>
    <xf numFmtId="10" fontId="7" fillId="3" borderId="7" xfId="4" applyNumberFormat="1" applyFont="1" applyFill="1" applyBorder="1"/>
    <xf numFmtId="4" fontId="7" fillId="7" borderId="7" xfId="0" applyNumberFormat="1" applyFont="1" applyFill="1" applyBorder="1"/>
    <xf numFmtId="9" fontId="7" fillId="7" borderId="7" xfId="2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" fontId="2" fillId="0" borderId="0" xfId="0" applyNumberFormat="1" applyFont="1"/>
    <xf numFmtId="10" fontId="2" fillId="0" borderId="0" xfId="2" applyNumberFormat="1" applyFont="1"/>
    <xf numFmtId="0" fontId="13" fillId="0" borderId="0" xfId="0" applyFont="1"/>
    <xf numFmtId="4" fontId="13" fillId="0" borderId="0" xfId="0" applyNumberFormat="1" applyFont="1"/>
    <xf numFmtId="10" fontId="13" fillId="0" borderId="0" xfId="2" applyNumberFormat="1" applyFont="1"/>
    <xf numFmtId="0" fontId="14" fillId="8" borderId="0" xfId="5" applyAlignment="1">
      <alignment horizontal="center"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/>
    </xf>
    <xf numFmtId="0" fontId="14" fillId="8" borderId="0" xfId="5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10" fontId="1" fillId="0" borderId="0" xfId="2" applyNumberFormat="1" applyFont="1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7">
    <cellStyle name="Énfasis3 2" xfId="6" xr:uid="{6A24CC4F-9D86-4BF3-8E3C-DD9CCA4F446C}"/>
    <cellStyle name="Énfasis6" xfId="5" builtinId="49"/>
    <cellStyle name="Hipervínculo" xfId="1" builtinId="8"/>
    <cellStyle name="Hipervínculo 2" xfId="3" xr:uid="{8266A33D-0ACF-4EB0-BF3A-B85AAA1C46AF}"/>
    <cellStyle name="Normal" xfId="0" builtinId="0"/>
    <cellStyle name="Porcentaje" xfId="2" builtinId="5"/>
    <cellStyle name="Porcentaje 2" xfId="4" xr:uid="{3553E271-E7D8-48EE-8960-33B4A1FEC28C}"/>
  </cellStyles>
  <dxfs count="48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180975</xdr:rowOff>
    </xdr:from>
    <xdr:ext cx="2590800" cy="495300"/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9C7478FC-7427-4497-BEA6-EF322E75D8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80975"/>
          <a:ext cx="2590800" cy="495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180975</xdr:rowOff>
    </xdr:from>
    <xdr:ext cx="2590800" cy="495300"/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F4952C42-E35C-4485-B78D-7C57243039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80975"/>
          <a:ext cx="2590800" cy="495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180975</xdr:rowOff>
    </xdr:from>
    <xdr:ext cx="2590800" cy="495300"/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27FB580E-7865-4ACC-A4F9-A333563482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80975"/>
          <a:ext cx="2590800" cy="495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180975</xdr:rowOff>
    </xdr:from>
    <xdr:ext cx="2590800" cy="495300"/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9AC4BF01-45B1-4565-981F-F7C9C17A67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80975"/>
          <a:ext cx="2590800" cy="4953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2</xdr:col>
      <xdr:colOff>304800</xdr:colOff>
      <xdr:row>0</xdr:row>
      <xdr:rowOff>533400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E160527F-733C-4AA5-ADCA-8BF56FE2796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2590800" cy="46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47F5E0-3178-4BDA-8CE8-A5F2BBF2C05E}" name="Tabla38" displayName="Tabla38" ref="A25:F45" totalsRowShown="0" headerRowDxfId="15" dataDxfId="14">
  <autoFilter ref="A25:F45" xr:uid="{C42F8B99-BD7A-4E0E-9F30-BED8AFA4B905}"/>
  <tableColumns count="6">
    <tableColumn id="1" xr3:uid="{809E3041-FAD2-4A7B-83E7-1A119F4A37F8}" name="Sources" dataDxfId="13"/>
    <tableColumn id="2" xr3:uid="{1BAA7FF6-4AFE-4BF9-B986-8094EA2CF371}" name="GWh" dataDxfId="12"/>
    <tableColumn id="3" xr3:uid="{0DBAEDA4-7440-4398-8518-5C8FE45E2FC3}" name="Gj" dataDxfId="11"/>
    <tableColumn id="4" xr3:uid="{A7C4556C-F122-4286-9CD2-C8CD583F0E76}" name="% (Gj)" dataDxfId="10" dataCellStyle="Porcentaje"/>
    <tableColumn id="5" xr3:uid="{C8442427-2EFE-47BA-A9F6-7D22E6AB8BE9}" name="Gj " dataDxfId="9"/>
    <tableColumn id="6" xr3:uid="{AB690BA0-16C7-4978-978E-48BAC566E94A}" name="% (Gj) " dataDxfId="8" dataCellStyle="Porcentaje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D1CCA49-FF2D-493F-A1EF-83DE9375C204}" name="Tabla49" displayName="Tabla49" ref="A10:B18" totalsRowShown="0" headerRowDxfId="7" dataDxfId="6">
  <autoFilter ref="A10:B18" xr:uid="{8B088434-F10A-4262-8EF4-90E094F230F2}"/>
  <tableColumns count="2">
    <tableColumn id="1" xr3:uid="{597FB0FB-5B03-490D-B72E-DC12D5DDA585}" name="Source" dataDxfId="5"/>
    <tableColumn id="2" xr3:uid="{1F721147-1E3A-4138-9393-7A40EB1FC7FD}" name="Gj" dataDxfId="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6EDABFD-8530-4B29-A7D8-2C6682CC42FB}" name="Tabla510" displayName="Tabla510" ref="E10:F17" totalsRowShown="0" headerRowDxfId="3" dataDxfId="2">
  <autoFilter ref="E10:F17" xr:uid="{4525DF10-34A1-49A5-A2AB-3A5470E47815}"/>
  <tableColumns count="2">
    <tableColumn id="1" xr3:uid="{C0A63D6A-1F72-4080-9A31-96C3C9216890}" name="Source" dataDxfId="1"/>
    <tableColumn id="2" xr3:uid="{805F6A56-DB0F-43B2-BC3B-891DDB624C7F}" name="Gj" dataDxfId="0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BA89EAD-EDB4-4248-A137-C3BEFB61EE8A}" name="Tabla35" displayName="Tabla35" ref="A25:F45" totalsRowShown="0" headerRowDxfId="47" dataDxfId="46">
  <autoFilter ref="A25:F45" xr:uid="{C42F8B99-BD7A-4E0E-9F30-BED8AFA4B905}"/>
  <tableColumns count="6">
    <tableColumn id="1" xr3:uid="{5E224939-DAE7-4C69-ABD2-3802D3C4F39C}" name="Sources" dataDxfId="45"/>
    <tableColumn id="2" xr3:uid="{A55F0B1A-F077-4C8C-B89D-4A9855E721FB}" name="GWh" dataDxfId="44"/>
    <tableColumn id="3" xr3:uid="{2A214EFC-5F05-42CE-8859-D36EF0D8AEFC}" name="Gj" dataDxfId="43"/>
    <tableColumn id="4" xr3:uid="{CAB7D050-A194-460B-BB96-C8113C68EB91}" name="% (Gj)" dataDxfId="42" dataCellStyle="Porcentaje"/>
    <tableColumn id="5" xr3:uid="{779123DC-E1AE-4F1C-9D3A-43CA57377457}" name="Gj " dataDxfId="41"/>
    <tableColumn id="6" xr3:uid="{A73264D2-96E8-43FD-82FB-BDC1D9078F20}" name="% (Gj) " dataDxfId="40" dataCellStyle="Porcentaje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617608-AC24-4270-A332-CDBC45865B9E}" name="Tabla46" displayName="Tabla46" ref="A10:B18" totalsRowShown="0" headerRowDxfId="39" dataDxfId="38">
  <autoFilter ref="A10:B18" xr:uid="{8B088434-F10A-4262-8EF4-90E094F230F2}"/>
  <tableColumns count="2">
    <tableColumn id="1" xr3:uid="{A12460FD-0BE1-4E2D-ABF4-BF452F8966AE}" name="Source" dataDxfId="37"/>
    <tableColumn id="2" xr3:uid="{DB45DE22-C169-4225-9A5D-234F683047BD}" name="Gj" dataDxfId="36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7FD70C3-A372-4898-81B5-CF0DF436166C}" name="Tabla57" displayName="Tabla57" ref="E10:F17" totalsRowShown="0" headerRowDxfId="35" dataDxfId="34">
  <autoFilter ref="E10:F17" xr:uid="{4525DF10-34A1-49A5-A2AB-3A5470E47815}"/>
  <tableColumns count="2">
    <tableColumn id="1" xr3:uid="{A4746973-366D-4F4F-9728-BBD8538848DC}" name="Source" dataDxfId="33"/>
    <tableColumn id="2" xr3:uid="{8A265FFD-7D1B-4386-9DAB-D5359C83EE19}" name="Gj" dataDxfId="32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B3F192-FA3C-452C-983A-CF192CE38872}" name="Tabla3" displayName="Tabla3" ref="A25:F45" totalsRowShown="0" headerRowDxfId="31" dataDxfId="30">
  <autoFilter ref="A25:F45" xr:uid="{C42F8B99-BD7A-4E0E-9F30-BED8AFA4B905}"/>
  <tableColumns count="6">
    <tableColumn id="1" xr3:uid="{E7D2ACEA-6133-4FA1-9798-124DF438568E}" name="Sources" dataDxfId="29"/>
    <tableColumn id="2" xr3:uid="{51CE12EB-35B2-4C31-BA1C-0EF37F655A46}" name="GWh" dataDxfId="28"/>
    <tableColumn id="3" xr3:uid="{EE738D9E-0402-4D61-B4D5-CC891B2A3A95}" name="Gj" dataDxfId="27"/>
    <tableColumn id="4" xr3:uid="{1ED873C4-14B5-441D-A2C2-F9A3313052D4}" name="% (Gj)" dataDxfId="26" dataCellStyle="Porcentaje"/>
    <tableColumn id="5" xr3:uid="{1E3D3C3F-2331-4B9F-ADD9-375BE6DF2F00}" name="Gj " dataDxfId="25"/>
    <tableColumn id="6" xr3:uid="{A6CD5CBB-EA12-4D45-9C7D-465BF49F9E84}" name="% (Gj) " dataDxfId="24" dataCellStyle="Porcentaje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756768-E13B-4D5E-B5F3-4CA1EB9E7122}" name="Tabla4" displayName="Tabla4" ref="A10:B18" totalsRowShown="0" headerRowDxfId="23" dataDxfId="22">
  <autoFilter ref="A10:B18" xr:uid="{8B088434-F10A-4262-8EF4-90E094F230F2}"/>
  <tableColumns count="2">
    <tableColumn id="1" xr3:uid="{BB0A8C78-B809-4264-93D8-6E0DF7B8B8C7}" name="Source" dataDxfId="21"/>
    <tableColumn id="2" xr3:uid="{620E57AB-3A95-43B4-9CAF-CFFC8E5F6278}" name="Gj" dataDxfId="20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E76774-1249-4408-B9C7-D6D00D6CFFA4}" name="Tabla5" displayName="Tabla5" ref="E10:F17" totalsRowShown="0" headerRowDxfId="19" dataDxfId="18">
  <autoFilter ref="E10:F17" xr:uid="{4525DF10-34A1-49A5-A2AB-3A5470E47815}"/>
  <tableColumns count="2">
    <tableColumn id="1" xr3:uid="{B0ABF4E5-813E-444F-A786-8C351765CFFE}" name="Source" dataDxfId="17"/>
    <tableColumn id="2" xr3:uid="{ADE8055F-CD78-461E-9F3F-E4E3F68D4D11}" name="Gj" dataDxfId="1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ree.es/es/datos/balance/balance-electrico?start_date=2021-01-01T00:00&amp;end_date=2021-12-31T23:59&amp;time_trunc=year&amp;systemElectric=naciona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ree.es/es/datos/balance/balance-electrico?start_date=2020-01-01T00:00&amp;end_date=2020-12-31T23:59&amp;time_trunc=year&amp;systemElectric=nacion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61EA7-CAF0-4825-BA15-390CCF0D2A7E}">
  <dimension ref="A1:K47"/>
  <sheetViews>
    <sheetView tabSelected="1" workbookViewId="0">
      <selection activeCell="H11" sqref="H11"/>
    </sheetView>
  </sheetViews>
  <sheetFormatPr baseColWidth="10" defaultRowHeight="15.75" x14ac:dyDescent="0.25"/>
  <cols>
    <col min="1" max="1" width="21.75" bestFit="1" customWidth="1"/>
    <col min="2" max="2" width="17" customWidth="1"/>
    <col min="3" max="3" width="16.25" customWidth="1"/>
    <col min="4" max="4" width="12.375" customWidth="1"/>
    <col min="5" max="5" width="19.25" bestFit="1" customWidth="1"/>
    <col min="6" max="6" width="15.375" customWidth="1"/>
  </cols>
  <sheetData>
    <row r="1" spans="1:11" ht="63" customHeight="1" thickBot="1" x14ac:dyDescent="0.3">
      <c r="A1" s="1"/>
      <c r="B1" s="1"/>
      <c r="C1" s="1"/>
      <c r="D1" s="1"/>
      <c r="E1" s="1"/>
      <c r="F1" s="53" t="s">
        <v>0</v>
      </c>
      <c r="G1" s="53"/>
      <c r="H1" s="53"/>
      <c r="I1" s="53"/>
      <c r="K1" s="2"/>
    </row>
    <row r="2" spans="1:11" ht="15" customHeight="1" x14ac:dyDescent="0.25"/>
    <row r="3" spans="1:11" ht="15" customHeight="1" x14ac:dyDescent="0.25">
      <c r="A3" t="s">
        <v>1</v>
      </c>
    </row>
    <row r="4" spans="1:11" ht="15" customHeight="1" x14ac:dyDescent="0.25">
      <c r="A4" s="3" t="s">
        <v>2</v>
      </c>
    </row>
    <row r="5" spans="1:11" ht="15" customHeight="1" x14ac:dyDescent="0.25">
      <c r="A5" t="s">
        <v>63</v>
      </c>
    </row>
    <row r="6" spans="1:11" ht="15" customHeight="1" x14ac:dyDescent="0.25"/>
    <row r="7" spans="1:11" ht="15" customHeight="1" x14ac:dyDescent="0.25">
      <c r="A7" s="54" t="s">
        <v>4</v>
      </c>
      <c r="B7" s="54"/>
      <c r="E7" s="54" t="s">
        <v>4</v>
      </c>
      <c r="F7" s="54"/>
    </row>
    <row r="8" spans="1:11" ht="15" customHeight="1" x14ac:dyDescent="0.25">
      <c r="A8" s="54" t="s">
        <v>6</v>
      </c>
      <c r="B8" s="54"/>
      <c r="E8" s="54" t="s">
        <v>51</v>
      </c>
      <c r="F8" s="54"/>
    </row>
    <row r="9" spans="1:11" ht="15" customHeight="1" x14ac:dyDescent="0.25"/>
    <row r="10" spans="1:11" ht="15" customHeight="1" x14ac:dyDescent="0.25">
      <c r="A10" s="70" t="s">
        <v>8</v>
      </c>
      <c r="B10" s="69" t="s">
        <v>26</v>
      </c>
      <c r="E10" s="70" t="s">
        <v>8</v>
      </c>
      <c r="F10" s="69" t="s">
        <v>26</v>
      </c>
    </row>
    <row r="11" spans="1:11" ht="15" customHeight="1" x14ac:dyDescent="0.25">
      <c r="A11" s="68" t="s">
        <v>9</v>
      </c>
      <c r="B11" s="67">
        <v>42019.983683999999</v>
      </c>
      <c r="E11" s="68" t="s">
        <v>10</v>
      </c>
      <c r="F11" s="67">
        <v>23874.123889709266</v>
      </c>
    </row>
    <row r="12" spans="1:11" ht="15" customHeight="1" x14ac:dyDescent="0.25">
      <c r="A12" s="68" t="s">
        <v>11</v>
      </c>
      <c r="B12" s="67">
        <v>1375.92</v>
      </c>
      <c r="E12" s="68" t="s">
        <v>12</v>
      </c>
      <c r="F12" s="67">
        <v>8394.5992561615221</v>
      </c>
    </row>
    <row r="13" spans="1:11" ht="15" customHeight="1" x14ac:dyDescent="0.25">
      <c r="A13" s="68" t="s">
        <v>13</v>
      </c>
      <c r="B13" s="67">
        <v>4671.6480000000001</v>
      </c>
      <c r="E13" s="68" t="s">
        <v>11</v>
      </c>
      <c r="F13" s="67">
        <v>1375.92</v>
      </c>
    </row>
    <row r="14" spans="1:11" ht="15" customHeight="1" x14ac:dyDescent="0.25">
      <c r="A14" s="68" t="s">
        <v>14</v>
      </c>
      <c r="B14" s="67">
        <v>3474.9359999999997</v>
      </c>
      <c r="E14" s="68" t="s">
        <v>13</v>
      </c>
      <c r="F14" s="67">
        <v>4671.6480000000001</v>
      </c>
    </row>
    <row r="15" spans="1:11" ht="15" customHeight="1" x14ac:dyDescent="0.25">
      <c r="A15" s="68" t="s">
        <v>31</v>
      </c>
      <c r="B15" s="67">
        <v>64.8</v>
      </c>
      <c r="E15" s="68" t="s">
        <v>14</v>
      </c>
      <c r="F15" s="67">
        <v>3474.9359999999997</v>
      </c>
    </row>
    <row r="16" spans="1:11" ht="15" customHeight="1" x14ac:dyDescent="0.25">
      <c r="A16" s="68" t="s">
        <v>52</v>
      </c>
      <c r="B16" s="67">
        <v>22797.1332</v>
      </c>
      <c r="E16" s="68" t="s">
        <v>31</v>
      </c>
      <c r="F16" s="67">
        <v>64.8</v>
      </c>
    </row>
    <row r="17" spans="1:10" ht="15" customHeight="1" x14ac:dyDescent="0.25">
      <c r="A17" s="68" t="s">
        <v>16</v>
      </c>
      <c r="B17" s="67">
        <v>6126.4425600000004</v>
      </c>
      <c r="E17" s="68" t="s">
        <v>18</v>
      </c>
      <c r="F17" s="67">
        <f>SUBTOTAL(109,F11:F16)</f>
        <v>41856.027145870794</v>
      </c>
    </row>
    <row r="18" spans="1:10" ht="15" customHeight="1" x14ac:dyDescent="0.25">
      <c r="A18" s="68" t="s">
        <v>18</v>
      </c>
      <c r="B18" s="67">
        <f>SUBTOTAL(109,B11:B17)</f>
        <v>80530.863444000002</v>
      </c>
    </row>
    <row r="19" spans="1:10" ht="15" customHeight="1" x14ac:dyDescent="0.25">
      <c r="A19" s="68"/>
      <c r="B19" s="68"/>
    </row>
    <row r="20" spans="1:10" ht="15" customHeight="1" x14ac:dyDescent="0.25">
      <c r="A20" t="s">
        <v>19</v>
      </c>
    </row>
    <row r="21" spans="1:10" x14ac:dyDescent="0.25">
      <c r="A21" s="35" t="s">
        <v>53</v>
      </c>
    </row>
    <row r="23" spans="1:10" x14ac:dyDescent="0.25">
      <c r="A23" s="51">
        <v>2024</v>
      </c>
      <c r="B23" s="54" t="s">
        <v>54</v>
      </c>
      <c r="C23" s="54"/>
      <c r="D23" s="54" t="s">
        <v>55</v>
      </c>
      <c r="E23" s="54"/>
      <c r="F23" s="54"/>
    </row>
    <row r="24" spans="1:10" x14ac:dyDescent="0.25">
      <c r="H24" s="52"/>
      <c r="I24" s="52"/>
      <c r="J24" s="52"/>
    </row>
    <row r="25" spans="1:10" x14ac:dyDescent="0.25">
      <c r="A25" s="68" t="s">
        <v>56</v>
      </c>
      <c r="B25" s="69" t="s">
        <v>25</v>
      </c>
      <c r="C25" s="69" t="s">
        <v>26</v>
      </c>
      <c r="D25" s="69" t="s">
        <v>57</v>
      </c>
      <c r="E25" s="69" t="s">
        <v>58</v>
      </c>
      <c r="F25" s="69" t="s">
        <v>59</v>
      </c>
    </row>
    <row r="26" spans="1:10" x14ac:dyDescent="0.25">
      <c r="A26" s="68" t="s">
        <v>29</v>
      </c>
      <c r="B26" s="67">
        <v>34911.623071000002</v>
      </c>
      <c r="C26" s="67">
        <v>125681843.0556</v>
      </c>
      <c r="D26" s="66">
        <v>0.13312496709511668</v>
      </c>
      <c r="E26" s="67">
        <v>5593.908945269839</v>
      </c>
      <c r="F26" s="66">
        <v>0.13312496709511668</v>
      </c>
    </row>
    <row r="27" spans="1:10" x14ac:dyDescent="0.25">
      <c r="A27" s="68" t="s">
        <v>28</v>
      </c>
      <c r="B27" s="67">
        <v>60920.559764000202</v>
      </c>
      <c r="C27" s="67">
        <v>219314015.15040073</v>
      </c>
      <c r="D27" s="66">
        <v>0.23230221916366239</v>
      </c>
      <c r="E27" s="67">
        <v>9761.3354590140862</v>
      </c>
      <c r="F27" s="66">
        <v>0.23230221916366239</v>
      </c>
    </row>
    <row r="28" spans="1:10" x14ac:dyDescent="0.25">
      <c r="A28" s="68" t="s">
        <v>30</v>
      </c>
      <c r="B28" s="67">
        <v>44520.417621000001</v>
      </c>
      <c r="C28" s="67">
        <v>160273503.43560001</v>
      </c>
      <c r="D28" s="66">
        <v>0.16976521311550447</v>
      </c>
      <c r="E28" s="67">
        <v>7133.53148522428</v>
      </c>
      <c r="F28" s="66">
        <v>0.16976521311550447</v>
      </c>
    </row>
    <row r="29" spans="1:10" x14ac:dyDescent="0.25">
      <c r="A29" s="68" t="s">
        <v>31</v>
      </c>
      <c r="B29" s="67">
        <v>4127.2963540000001</v>
      </c>
      <c r="C29" s="67">
        <v>14858266.874400001</v>
      </c>
      <c r="D29" s="66">
        <v>1.5738202437641832E-2</v>
      </c>
      <c r="E29" s="67">
        <v>661.31900964519878</v>
      </c>
      <c r="F29" s="66">
        <v>1.5738202437641832E-2</v>
      </c>
    </row>
    <row r="30" spans="1:10" x14ac:dyDescent="0.25">
      <c r="A30" s="68" t="s">
        <v>34</v>
      </c>
      <c r="B30" s="67">
        <v>23.351991000000002</v>
      </c>
      <c r="C30" s="67">
        <v>84067.167600000001</v>
      </c>
      <c r="D30" s="66">
        <v>8.9045789339504768E-5</v>
      </c>
      <c r="E30" s="67">
        <v>3.7417026151748916</v>
      </c>
      <c r="F30" s="66">
        <v>8.9045789339504768E-5</v>
      </c>
    </row>
    <row r="31" spans="1:10" x14ac:dyDescent="0.25">
      <c r="A31" s="68" t="s">
        <v>32</v>
      </c>
      <c r="B31" s="67">
        <v>3690.4163089999997</v>
      </c>
      <c r="C31" s="67">
        <v>13285498.712399999</v>
      </c>
      <c r="D31" s="66">
        <v>1.4072291875510174E-2</v>
      </c>
      <c r="E31" s="67">
        <v>591.31747500542326</v>
      </c>
      <c r="F31" s="66">
        <v>1.4072291875510174E-2</v>
      </c>
    </row>
    <row r="32" spans="1:10" x14ac:dyDescent="0.25">
      <c r="A32" s="68" t="s">
        <v>33</v>
      </c>
      <c r="B32" s="67">
        <v>804.90146349999998</v>
      </c>
      <c r="C32" s="67">
        <v>2897645.2686000001</v>
      </c>
      <c r="D32" s="66">
        <v>3.0692494767525424E-3</v>
      </c>
      <c r="E32" s="67">
        <v>128.96981293526736</v>
      </c>
      <c r="F32" s="66">
        <v>3.0692494767525424E-3</v>
      </c>
    </row>
    <row r="33" spans="1:6" x14ac:dyDescent="0.25">
      <c r="A33" s="48" t="s">
        <v>10</v>
      </c>
      <c r="B33" s="49">
        <v>148998.5665735002</v>
      </c>
      <c r="C33" s="49">
        <v>536394839.66460073</v>
      </c>
      <c r="D33" s="50">
        <v>0.56816118895352752</v>
      </c>
      <c r="E33" s="49">
        <v>23874.123889709266</v>
      </c>
      <c r="F33" s="50">
        <v>0.56816118895352752</v>
      </c>
    </row>
    <row r="34" spans="1:6" x14ac:dyDescent="0.25">
      <c r="A34" s="68" t="s">
        <v>39</v>
      </c>
      <c r="B34" s="67">
        <v>5458.5380159999995</v>
      </c>
      <c r="C34" s="67">
        <v>19650736.8576</v>
      </c>
      <c r="D34" s="66">
        <v>2.0814491846730083E-2</v>
      </c>
      <c r="E34" s="67">
        <v>874.62460779034905</v>
      </c>
      <c r="F34" s="66">
        <v>2.0814491846730083E-2</v>
      </c>
    </row>
    <row r="35" spans="1:6" x14ac:dyDescent="0.25">
      <c r="A35" s="68" t="s">
        <v>35</v>
      </c>
      <c r="B35" s="67">
        <v>52390.749998000007</v>
      </c>
      <c r="C35" s="67">
        <v>188606699.99280003</v>
      </c>
      <c r="D35" s="66">
        <v>0.19977635687083675</v>
      </c>
      <c r="E35" s="67">
        <v>8394.5992561615221</v>
      </c>
      <c r="F35" s="66">
        <v>0.19977635687083675</v>
      </c>
    </row>
    <row r="36" spans="1:6" x14ac:dyDescent="0.25">
      <c r="A36" s="68" t="s">
        <v>36</v>
      </c>
      <c r="B36" s="67">
        <v>35754.889501999998</v>
      </c>
      <c r="C36" s="67">
        <v>128717602.20719999</v>
      </c>
      <c r="D36" s="66">
        <v>0.13634050982857787</v>
      </c>
      <c r="E36" s="67">
        <v>5729.0259984650838</v>
      </c>
      <c r="F36" s="66">
        <v>0.13634050982857787</v>
      </c>
    </row>
    <row r="37" spans="1:6" x14ac:dyDescent="0.25">
      <c r="A37" s="68" t="s">
        <v>38</v>
      </c>
      <c r="B37" s="67">
        <v>3030.4398139999998</v>
      </c>
      <c r="C37" s="67">
        <v>10909583.330399999</v>
      </c>
      <c r="D37" s="66">
        <v>1.1555670147504424E-2</v>
      </c>
      <c r="E37" s="67">
        <v>485.56907105582178</v>
      </c>
      <c r="F37" s="66">
        <v>1.1555670147504424E-2</v>
      </c>
    </row>
    <row r="38" spans="1:6" x14ac:dyDescent="0.25">
      <c r="A38" s="68" t="s">
        <v>40</v>
      </c>
      <c r="B38" s="67">
        <v>2516.9611620000001</v>
      </c>
      <c r="C38" s="67">
        <v>9061060.1831999999</v>
      </c>
      <c r="D38" s="66">
        <v>9.5976738517570999E-3</v>
      </c>
      <c r="E38" s="67">
        <v>403.29409865518676</v>
      </c>
      <c r="F38" s="66">
        <v>9.5976738517570999E-3</v>
      </c>
    </row>
    <row r="39" spans="1:6" x14ac:dyDescent="0.25">
      <c r="A39" s="68" t="s">
        <v>43</v>
      </c>
      <c r="B39" s="67">
        <v>668.62178599999993</v>
      </c>
      <c r="C39" s="67">
        <v>2407038.4295999999</v>
      </c>
      <c r="D39" s="66">
        <v>2.5495879432276005E-3</v>
      </c>
      <c r="E39" s="67">
        <v>107.13364377534688</v>
      </c>
      <c r="F39" s="66">
        <v>2.5495879432276005E-3</v>
      </c>
    </row>
    <row r="40" spans="1:6" x14ac:dyDescent="0.25">
      <c r="A40" s="68" t="s">
        <v>42</v>
      </c>
      <c r="B40" s="67">
        <v>1179.3590380000001</v>
      </c>
      <c r="C40" s="67">
        <v>4245692.5367999999</v>
      </c>
      <c r="D40" s="66">
        <v>4.4971307351646802E-3</v>
      </c>
      <c r="E40" s="67">
        <v>188.96936011643479</v>
      </c>
      <c r="F40" s="66">
        <v>4.4971307351646802E-3</v>
      </c>
    </row>
    <row r="41" spans="1:6" x14ac:dyDescent="0.25">
      <c r="A41" s="68" t="s">
        <v>44</v>
      </c>
      <c r="B41" s="67">
        <v>3.9999999999999998E-6</v>
      </c>
      <c r="C41" s="67">
        <v>1.44E-2</v>
      </c>
      <c r="D41" s="66">
        <v>1.525279610453854E-11</v>
      </c>
      <c r="E41" s="67">
        <v>6.4092224344808825E-7</v>
      </c>
      <c r="F41" s="66">
        <v>1.525279610453854E-11</v>
      </c>
    </row>
    <row r="42" spans="1:6" x14ac:dyDescent="0.25">
      <c r="A42" s="68" t="s">
        <v>37</v>
      </c>
      <c r="B42" s="67">
        <v>16360.767750000001</v>
      </c>
      <c r="C42" s="67">
        <v>58898763.900000006</v>
      </c>
      <c r="D42" s="66">
        <v>6.2386863651114954E-2</v>
      </c>
      <c r="E42" s="67">
        <v>2621.4949927157832</v>
      </c>
      <c r="F42" s="66">
        <v>6.2386863651114954E-2</v>
      </c>
    </row>
    <row r="43" spans="1:6" x14ac:dyDescent="0.25">
      <c r="A43" s="68" t="s">
        <v>41</v>
      </c>
      <c r="B43" s="67">
        <v>1346.6430594999999</v>
      </c>
      <c r="C43" s="67">
        <v>4847915.0142000001</v>
      </c>
      <c r="D43" s="66">
        <v>5.1350180030363653E-3</v>
      </c>
      <c r="E43" s="67">
        <v>215.77337270463434</v>
      </c>
      <c r="F43" s="66">
        <v>5.1350180030363653E-3</v>
      </c>
    </row>
    <row r="44" spans="1:6" x14ac:dyDescent="0.25">
      <c r="A44" s="48" t="s">
        <v>45</v>
      </c>
      <c r="B44" s="49">
        <v>113248.43211349998</v>
      </c>
      <c r="C44" s="49">
        <v>407694355.6085999</v>
      </c>
      <c r="D44" s="50">
        <v>0.43183881104647243</v>
      </c>
      <c r="E44" s="49">
        <v>18145.859794290729</v>
      </c>
      <c r="F44" s="50">
        <v>0.43183881104647243</v>
      </c>
    </row>
    <row r="45" spans="1:6" x14ac:dyDescent="0.25">
      <c r="A45" s="48" t="s">
        <v>60</v>
      </c>
      <c r="B45" s="49"/>
      <c r="C45" s="49"/>
      <c r="D45" s="50"/>
      <c r="E45" s="49">
        <f>E33+E44</f>
        <v>42019.983683999992</v>
      </c>
      <c r="F45" s="50">
        <f>F33+F44</f>
        <v>1</v>
      </c>
    </row>
    <row r="47" spans="1:6" x14ac:dyDescent="0.25">
      <c r="A47" t="s">
        <v>62</v>
      </c>
    </row>
  </sheetData>
  <mergeCells count="7">
    <mergeCell ref="F1:I1"/>
    <mergeCell ref="A7:B7"/>
    <mergeCell ref="E7:F7"/>
    <mergeCell ref="A8:B8"/>
    <mergeCell ref="E8:F8"/>
    <mergeCell ref="B23:C23"/>
    <mergeCell ref="D23:F23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4C69A-1C67-434F-A183-A63DEC046522}">
  <dimension ref="A1:K47"/>
  <sheetViews>
    <sheetView workbookViewId="0">
      <selection activeCell="A23" sqref="A23"/>
    </sheetView>
  </sheetViews>
  <sheetFormatPr baseColWidth="10" defaultRowHeight="15.75" x14ac:dyDescent="0.25"/>
  <cols>
    <col min="1" max="1" width="21.75" bestFit="1" customWidth="1"/>
    <col min="2" max="2" width="17" customWidth="1"/>
    <col min="3" max="3" width="16.25" customWidth="1"/>
    <col min="4" max="4" width="12.375" customWidth="1"/>
    <col min="5" max="5" width="19.25" bestFit="1" customWidth="1"/>
    <col min="6" max="6" width="15.375" customWidth="1"/>
  </cols>
  <sheetData>
    <row r="1" spans="1:11" ht="63" customHeight="1" thickBot="1" x14ac:dyDescent="0.3">
      <c r="A1" s="1"/>
      <c r="B1" s="1"/>
      <c r="C1" s="1"/>
      <c r="D1" s="1"/>
      <c r="E1" s="1"/>
      <c r="F1" s="53" t="s">
        <v>0</v>
      </c>
      <c r="G1" s="53"/>
      <c r="H1" s="53"/>
      <c r="I1" s="53"/>
      <c r="K1" s="2"/>
    </row>
    <row r="2" spans="1:11" ht="15" customHeight="1" x14ac:dyDescent="0.25"/>
    <row r="3" spans="1:11" ht="15" customHeight="1" x14ac:dyDescent="0.25">
      <c r="A3" t="s">
        <v>1</v>
      </c>
    </row>
    <row r="4" spans="1:11" ht="15" customHeight="1" x14ac:dyDescent="0.25">
      <c r="A4" s="3" t="s">
        <v>2</v>
      </c>
    </row>
    <row r="5" spans="1:11" ht="15" customHeight="1" x14ac:dyDescent="0.25">
      <c r="A5" t="s">
        <v>61</v>
      </c>
    </row>
    <row r="6" spans="1:11" ht="15" customHeight="1" x14ac:dyDescent="0.25"/>
    <row r="7" spans="1:11" ht="15" customHeight="1" x14ac:dyDescent="0.25">
      <c r="A7" s="54" t="s">
        <v>4</v>
      </c>
      <c r="B7" s="54"/>
      <c r="E7" s="54" t="s">
        <v>4</v>
      </c>
      <c r="F7" s="54"/>
    </row>
    <row r="8" spans="1:11" ht="15" customHeight="1" x14ac:dyDescent="0.25">
      <c r="A8" s="54" t="s">
        <v>6</v>
      </c>
      <c r="B8" s="54"/>
      <c r="E8" s="54" t="s">
        <v>51</v>
      </c>
      <c r="F8" s="54"/>
    </row>
    <row r="9" spans="1:11" ht="15" customHeight="1" x14ac:dyDescent="0.25"/>
    <row r="10" spans="1:11" ht="15" customHeight="1" x14ac:dyDescent="0.25">
      <c r="A10" s="43" t="s">
        <v>8</v>
      </c>
      <c r="B10" s="44" t="s">
        <v>26</v>
      </c>
      <c r="E10" s="43" t="s">
        <v>8</v>
      </c>
      <c r="F10" s="44" t="s">
        <v>26</v>
      </c>
    </row>
    <row r="11" spans="1:11" ht="15" customHeight="1" x14ac:dyDescent="0.25">
      <c r="A11" s="45" t="s">
        <v>9</v>
      </c>
      <c r="B11" s="46">
        <v>39498.148800000003</v>
      </c>
      <c r="E11" s="45" t="s">
        <v>10</v>
      </c>
      <c r="F11" s="46">
        <v>19884.919116171965</v>
      </c>
    </row>
    <row r="12" spans="1:11" ht="15" customHeight="1" x14ac:dyDescent="0.25">
      <c r="A12" s="45" t="s">
        <v>11</v>
      </c>
      <c r="B12" s="46">
        <v>2070</v>
      </c>
      <c r="E12" s="45" t="s">
        <v>12</v>
      </c>
      <c r="F12" s="46">
        <v>8035.0525613912378</v>
      </c>
    </row>
    <row r="13" spans="1:11" ht="15" customHeight="1" x14ac:dyDescent="0.25">
      <c r="A13" s="45" t="s">
        <v>13</v>
      </c>
      <c r="B13" s="46">
        <v>4528.8</v>
      </c>
      <c r="E13" s="45" t="s">
        <v>11</v>
      </c>
      <c r="F13" s="46">
        <v>2070</v>
      </c>
    </row>
    <row r="14" spans="1:11" ht="15" customHeight="1" x14ac:dyDescent="0.25">
      <c r="A14" s="45" t="s">
        <v>14</v>
      </c>
      <c r="B14" s="46">
        <v>3412.8</v>
      </c>
      <c r="E14" s="45" t="s">
        <v>13</v>
      </c>
      <c r="F14" s="46">
        <v>4528.8</v>
      </c>
    </row>
    <row r="15" spans="1:11" ht="15" customHeight="1" x14ac:dyDescent="0.25">
      <c r="A15" s="45" t="s">
        <v>31</v>
      </c>
      <c r="B15" s="46">
        <v>64.8</v>
      </c>
      <c r="E15" s="45" t="s">
        <v>14</v>
      </c>
      <c r="F15" s="46">
        <v>3412.8</v>
      </c>
    </row>
    <row r="16" spans="1:11" ht="15" customHeight="1" x14ac:dyDescent="0.25">
      <c r="A16" s="45" t="s">
        <v>52</v>
      </c>
      <c r="B16" s="46">
        <v>24559.84</v>
      </c>
      <c r="E16" s="45" t="s">
        <v>31</v>
      </c>
      <c r="F16" s="46">
        <v>64.8</v>
      </c>
    </row>
    <row r="17" spans="1:10" ht="15" customHeight="1" x14ac:dyDescent="0.25">
      <c r="A17" s="45" t="s">
        <v>16</v>
      </c>
      <c r="B17" s="46">
        <v>8321.2839999999997</v>
      </c>
      <c r="E17" s="45" t="s">
        <v>18</v>
      </c>
      <c r="F17" s="46">
        <f>SUBTOTAL(109,F11:F16)</f>
        <v>37996.371677563213</v>
      </c>
    </row>
    <row r="18" spans="1:10" ht="15" customHeight="1" x14ac:dyDescent="0.25">
      <c r="A18" s="45" t="s">
        <v>18</v>
      </c>
      <c r="B18" s="46">
        <f>SUBTOTAL(109,B11:B17)</f>
        <v>82455.672800000015</v>
      </c>
    </row>
    <row r="19" spans="1:10" ht="15" customHeight="1" x14ac:dyDescent="0.25">
      <c r="A19" s="45"/>
      <c r="B19" s="45"/>
    </row>
    <row r="20" spans="1:10" ht="15" customHeight="1" x14ac:dyDescent="0.25">
      <c r="A20" t="s">
        <v>19</v>
      </c>
    </row>
    <row r="21" spans="1:10" x14ac:dyDescent="0.25">
      <c r="A21" s="35" t="s">
        <v>53</v>
      </c>
    </row>
    <row r="23" spans="1:10" x14ac:dyDescent="0.25">
      <c r="A23" s="51">
        <v>2023</v>
      </c>
      <c r="B23" s="54" t="s">
        <v>54</v>
      </c>
      <c r="C23" s="54"/>
      <c r="D23" s="54" t="s">
        <v>55</v>
      </c>
      <c r="E23" s="54"/>
      <c r="F23" s="54"/>
    </row>
    <row r="24" spans="1:10" x14ac:dyDescent="0.25">
      <c r="H24" s="52"/>
      <c r="I24" s="52"/>
      <c r="J24" s="52"/>
    </row>
    <row r="25" spans="1:10" x14ac:dyDescent="0.25">
      <c r="A25" s="45" t="s">
        <v>56</v>
      </c>
      <c r="B25" s="44" t="s">
        <v>25</v>
      </c>
      <c r="C25" s="44" t="s">
        <v>26</v>
      </c>
      <c r="D25" s="44" t="s">
        <v>57</v>
      </c>
      <c r="E25" s="44" t="s">
        <v>58</v>
      </c>
      <c r="F25" s="44" t="s">
        <v>59</v>
      </c>
    </row>
    <row r="26" spans="1:10" x14ac:dyDescent="0.25">
      <c r="A26" s="45" t="s">
        <v>29</v>
      </c>
      <c r="B26" s="46">
        <v>25272.829000000002</v>
      </c>
      <c r="C26" s="46">
        <v>90982184.400000006</v>
      </c>
      <c r="D26" s="47">
        <v>9.4723338739742674E-2</v>
      </c>
      <c r="E26" s="46">
        <v>3741.39652837516</v>
      </c>
      <c r="F26" s="47">
        <v>9.4723338739742674E-2</v>
      </c>
    </row>
    <row r="27" spans="1:10" x14ac:dyDescent="0.25">
      <c r="A27" s="45" t="s">
        <v>28</v>
      </c>
      <c r="B27" s="46">
        <v>62568.603999999999</v>
      </c>
      <c r="C27" s="46">
        <v>225246974.40000001</v>
      </c>
      <c r="D27" s="47">
        <v>0.23450904808341078</v>
      </c>
      <c r="E27" s="46">
        <v>9262.673276144913</v>
      </c>
      <c r="F27" s="47">
        <v>0.23450904808341078</v>
      </c>
    </row>
    <row r="28" spans="1:10" x14ac:dyDescent="0.25">
      <c r="A28" s="45" t="s">
        <v>30</v>
      </c>
      <c r="B28" s="46">
        <v>37331.732000000004</v>
      </c>
      <c r="C28" s="46">
        <v>134394235.20000002</v>
      </c>
      <c r="D28" s="47">
        <v>0.13992047728322349</v>
      </c>
      <c r="E28" s="46">
        <v>5526.5998318997808</v>
      </c>
      <c r="F28" s="47">
        <v>0.13992047728322349</v>
      </c>
    </row>
    <row r="29" spans="1:10" x14ac:dyDescent="0.25">
      <c r="A29" s="45" t="s">
        <v>31</v>
      </c>
      <c r="B29" s="46">
        <v>4694.4603999999999</v>
      </c>
      <c r="C29" s="46">
        <v>16900057.440000001</v>
      </c>
      <c r="D29" s="47">
        <v>1.7594981656762997E-2</v>
      </c>
      <c r="E29" s="46">
        <v>694.96920361209527</v>
      </c>
      <c r="F29" s="47">
        <v>1.7594981656762997E-2</v>
      </c>
    </row>
    <row r="30" spans="1:10" x14ac:dyDescent="0.25">
      <c r="A30" s="45" t="s">
        <v>34</v>
      </c>
      <c r="B30" s="46">
        <v>17.476772</v>
      </c>
      <c r="C30" s="46">
        <v>62916.379200000003</v>
      </c>
      <c r="D30" s="47">
        <v>6.5503477835158471E-5</v>
      </c>
      <c r="E30" s="46">
        <v>2.5872661144505908</v>
      </c>
      <c r="F30" s="47">
        <v>6.5503477835158471E-5</v>
      </c>
    </row>
    <row r="31" spans="1:10" x14ac:dyDescent="0.25">
      <c r="A31" s="45" t="s">
        <v>32</v>
      </c>
      <c r="B31" s="46">
        <v>3589.8719000000001</v>
      </c>
      <c r="C31" s="46">
        <v>12923538.84</v>
      </c>
      <c r="D31" s="47">
        <v>1.3454950057865846E-2</v>
      </c>
      <c r="E31" s="46">
        <v>531.44561948215369</v>
      </c>
      <c r="F31" s="47">
        <v>1.3454950057865846E-2</v>
      </c>
    </row>
    <row r="32" spans="1:10" x14ac:dyDescent="0.25">
      <c r="A32" s="45" t="s">
        <v>33</v>
      </c>
      <c r="B32" s="46">
        <v>846.04003999999998</v>
      </c>
      <c r="C32" s="46">
        <v>3045744.1439999999</v>
      </c>
      <c r="D32" s="47">
        <v>3.1709840357130353E-3</v>
      </c>
      <c r="E32" s="46">
        <v>125.24799928501797</v>
      </c>
      <c r="F32" s="47">
        <v>3.1709840357130353E-3</v>
      </c>
    </row>
    <row r="33" spans="1:6" x14ac:dyDescent="0.25">
      <c r="A33" s="48" t="s">
        <v>10</v>
      </c>
      <c r="B33" s="49">
        <v>134321.01</v>
      </c>
      <c r="C33" s="49">
        <v>483555636.00000006</v>
      </c>
      <c r="D33" s="50">
        <v>0.50343926792265181</v>
      </c>
      <c r="E33" s="49">
        <v>19884.919116171965</v>
      </c>
      <c r="F33" s="50">
        <v>0.50343926792265181</v>
      </c>
    </row>
    <row r="34" spans="1:6" x14ac:dyDescent="0.25">
      <c r="A34" s="45" t="s">
        <v>39</v>
      </c>
      <c r="B34" s="46">
        <v>5195.2968000000001</v>
      </c>
      <c r="C34" s="46">
        <v>18703068.48</v>
      </c>
      <c r="D34" s="47">
        <v>1.9472131855120024E-2</v>
      </c>
      <c r="E34" s="46">
        <v>769.11316146675063</v>
      </c>
      <c r="F34" s="47">
        <v>1.9472131855120024E-2</v>
      </c>
    </row>
    <row r="35" spans="1:6" x14ac:dyDescent="0.25">
      <c r="A35" s="45" t="s">
        <v>35</v>
      </c>
      <c r="B35" s="46">
        <v>54276.125999999997</v>
      </c>
      <c r="C35" s="46">
        <v>195394053.59999999</v>
      </c>
      <c r="D35" s="47">
        <v>0.20342858603518246</v>
      </c>
      <c r="E35" s="46">
        <v>8035.0525613912378</v>
      </c>
      <c r="F35" s="47">
        <v>0.20342858603518246</v>
      </c>
    </row>
    <row r="36" spans="1:6" x14ac:dyDescent="0.25">
      <c r="A36" s="45" t="s">
        <v>36</v>
      </c>
      <c r="B36" s="46">
        <v>46050.504999999997</v>
      </c>
      <c r="C36" s="46">
        <v>165781818</v>
      </c>
      <c r="D36" s="47">
        <v>0.17259870607486061</v>
      </c>
      <c r="E36" s="46">
        <v>6817.329375232307</v>
      </c>
      <c r="F36" s="47">
        <v>0.17259870607486061</v>
      </c>
    </row>
    <row r="37" spans="1:6" x14ac:dyDescent="0.25">
      <c r="A37" s="45" t="s">
        <v>38</v>
      </c>
      <c r="B37" s="46">
        <v>3871.0246000000002</v>
      </c>
      <c r="C37" s="46">
        <v>13935688.560000001</v>
      </c>
      <c r="D37" s="47">
        <v>1.4508719006316107E-2</v>
      </c>
      <c r="E37" s="46">
        <v>573.06754220886171</v>
      </c>
      <c r="F37" s="47">
        <v>1.4508719006316107E-2</v>
      </c>
    </row>
    <row r="38" spans="1:6" x14ac:dyDescent="0.25">
      <c r="A38" s="45" t="s">
        <v>40</v>
      </c>
      <c r="B38" s="46">
        <v>2511.2592</v>
      </c>
      <c r="C38" s="46">
        <v>9040533.1199999992</v>
      </c>
      <c r="D38" s="47">
        <v>9.4122765545913024E-3</v>
      </c>
      <c r="E38" s="46">
        <v>371.76749989999854</v>
      </c>
      <c r="F38" s="47">
        <v>9.4122765545913024E-3</v>
      </c>
    </row>
    <row r="39" spans="1:6" x14ac:dyDescent="0.25">
      <c r="A39" s="45" t="s">
        <v>43</v>
      </c>
      <c r="B39" s="46">
        <v>754.44353000000001</v>
      </c>
      <c r="C39" s="46">
        <v>2715996.7080000001</v>
      </c>
      <c r="D39" s="47">
        <v>2.8276775050469108E-3</v>
      </c>
      <c r="E39" s="46">
        <v>111.68802685275561</v>
      </c>
      <c r="F39" s="47">
        <v>2.8276775050469108E-3</v>
      </c>
    </row>
    <row r="40" spans="1:6" x14ac:dyDescent="0.25">
      <c r="A40" s="45" t="s">
        <v>42</v>
      </c>
      <c r="B40" s="46">
        <v>1217.6500000000001</v>
      </c>
      <c r="C40" s="46">
        <v>4383540</v>
      </c>
      <c r="D40" s="47">
        <v>4.5637895708647283E-3</v>
      </c>
      <c r="E40" s="46">
        <v>180.26123956190315</v>
      </c>
      <c r="F40" s="47">
        <v>4.5637895708647283E-3</v>
      </c>
    </row>
    <row r="41" spans="1:6" x14ac:dyDescent="0.25">
      <c r="A41" s="45" t="s">
        <v>44</v>
      </c>
      <c r="B41" s="46">
        <v>-9.9999999999999995E-7</v>
      </c>
      <c r="C41" s="46">
        <v>-3.5999999999999999E-3</v>
      </c>
      <c r="D41" s="47">
        <v>-3.7480306909741951E-12</v>
      </c>
      <c r="E41" s="46">
        <v>-1.4804027393906554E-7</v>
      </c>
      <c r="F41" s="47">
        <v>-3.7480306909741951E-12</v>
      </c>
    </row>
    <row r="42" spans="1:6" x14ac:dyDescent="0.25">
      <c r="A42" s="45" t="s">
        <v>37</v>
      </c>
      <c r="B42" s="46">
        <v>17290.955000000002</v>
      </c>
      <c r="C42" s="46">
        <v>62247438.000000007</v>
      </c>
      <c r="D42" s="47">
        <v>6.4807030016253722E-2</v>
      </c>
      <c r="E42" s="46">
        <v>2559.7577148680557</v>
      </c>
      <c r="F42" s="47">
        <v>6.4807030016253722E-2</v>
      </c>
    </row>
    <row r="43" spans="1:6" x14ac:dyDescent="0.25">
      <c r="A43" s="45" t="s">
        <v>41</v>
      </c>
      <c r="B43" s="46">
        <v>1318.5092999999999</v>
      </c>
      <c r="C43" s="46">
        <v>4746633.4799999995</v>
      </c>
      <c r="D43" s="47">
        <v>4.9418133227349019E-3</v>
      </c>
      <c r="E43" s="46">
        <v>195.19247796320556</v>
      </c>
      <c r="F43" s="47">
        <v>4.9418133227349019E-3</v>
      </c>
    </row>
    <row r="44" spans="1:6" x14ac:dyDescent="0.25">
      <c r="A44" s="48" t="s">
        <v>45</v>
      </c>
      <c r="B44" s="49">
        <v>132485.76999999999</v>
      </c>
      <c r="C44" s="49">
        <v>476948771.99999994</v>
      </c>
      <c r="D44" s="50">
        <v>0.49656073207734819</v>
      </c>
      <c r="E44" s="49">
        <v>19613.229683828031</v>
      </c>
      <c r="F44" s="50">
        <v>0.49656073207734819</v>
      </c>
    </row>
    <row r="45" spans="1:6" x14ac:dyDescent="0.25">
      <c r="A45" s="48" t="s">
        <v>60</v>
      </c>
      <c r="B45" s="49"/>
      <c r="C45" s="49"/>
      <c r="D45" s="50"/>
      <c r="E45" s="49">
        <f>E33+E44</f>
        <v>39498.148799999995</v>
      </c>
      <c r="F45" s="50">
        <f>F33+F44</f>
        <v>1</v>
      </c>
    </row>
    <row r="47" spans="1:6" x14ac:dyDescent="0.25">
      <c r="A47" t="s">
        <v>62</v>
      </c>
    </row>
  </sheetData>
  <mergeCells count="7">
    <mergeCell ref="B23:C23"/>
    <mergeCell ref="D23:F23"/>
    <mergeCell ref="F1:I1"/>
    <mergeCell ref="A7:B7"/>
    <mergeCell ref="E7:F7"/>
    <mergeCell ref="A8:B8"/>
    <mergeCell ref="E8:F8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22835-041A-4C36-9370-2BBA13383738}">
  <dimension ref="A1:K47"/>
  <sheetViews>
    <sheetView workbookViewId="0">
      <selection activeCell="A7" sqref="A7:B8"/>
    </sheetView>
  </sheetViews>
  <sheetFormatPr baseColWidth="10" defaultRowHeight="15.75" x14ac:dyDescent="0.25"/>
  <cols>
    <col min="1" max="1" width="21.75" bestFit="1" customWidth="1"/>
    <col min="2" max="2" width="17" customWidth="1"/>
    <col min="3" max="3" width="16.25" customWidth="1"/>
    <col min="4" max="4" width="12.375" customWidth="1"/>
    <col min="5" max="5" width="19.25" bestFit="1" customWidth="1"/>
    <col min="6" max="6" width="15.375" customWidth="1"/>
  </cols>
  <sheetData>
    <row r="1" spans="1:11" ht="63" customHeight="1" thickBot="1" x14ac:dyDescent="0.3">
      <c r="A1" s="1"/>
      <c r="B1" s="1"/>
      <c r="C1" s="1"/>
      <c r="D1" s="1"/>
      <c r="E1" s="1"/>
      <c r="F1" s="53" t="s">
        <v>0</v>
      </c>
      <c r="G1" s="53"/>
      <c r="H1" s="53"/>
      <c r="I1" s="53"/>
      <c r="K1" s="2"/>
    </row>
    <row r="2" spans="1:11" ht="15" customHeight="1" x14ac:dyDescent="0.25"/>
    <row r="3" spans="1:11" ht="15" customHeight="1" x14ac:dyDescent="0.25">
      <c r="A3" t="s">
        <v>1</v>
      </c>
    </row>
    <row r="4" spans="1:11" ht="15" customHeight="1" x14ac:dyDescent="0.25">
      <c r="A4" s="3" t="s">
        <v>2</v>
      </c>
    </row>
    <row r="5" spans="1:11" ht="15" customHeight="1" x14ac:dyDescent="0.25">
      <c r="A5" t="s">
        <v>50</v>
      </c>
    </row>
    <row r="6" spans="1:11" ht="15" customHeight="1" x14ac:dyDescent="0.25"/>
    <row r="7" spans="1:11" ht="15" customHeight="1" x14ac:dyDescent="0.25">
      <c r="A7" s="54" t="s">
        <v>4</v>
      </c>
      <c r="B7" s="54"/>
      <c r="E7" s="54" t="s">
        <v>4</v>
      </c>
      <c r="F7" s="54"/>
    </row>
    <row r="8" spans="1:11" ht="15" customHeight="1" x14ac:dyDescent="0.25">
      <c r="A8" s="54" t="s">
        <v>6</v>
      </c>
      <c r="B8" s="54"/>
      <c r="E8" s="54" t="s">
        <v>51</v>
      </c>
      <c r="F8" s="54"/>
    </row>
    <row r="9" spans="1:11" ht="15" customHeight="1" x14ac:dyDescent="0.25"/>
    <row r="10" spans="1:11" ht="15" customHeight="1" x14ac:dyDescent="0.25">
      <c r="A10" s="43" t="s">
        <v>8</v>
      </c>
      <c r="B10" s="44" t="s">
        <v>26</v>
      </c>
      <c r="E10" s="43" t="s">
        <v>8</v>
      </c>
      <c r="F10" s="44" t="s">
        <v>26</v>
      </c>
    </row>
    <row r="11" spans="1:11" ht="15" customHeight="1" x14ac:dyDescent="0.25">
      <c r="A11" s="45" t="s">
        <v>9</v>
      </c>
      <c r="B11" s="46">
        <v>47198.3796</v>
      </c>
      <c r="E11" s="45" t="s">
        <v>10</v>
      </c>
      <c r="F11" s="46">
        <v>19278.97</v>
      </c>
    </row>
    <row r="12" spans="1:11" ht="15" customHeight="1" x14ac:dyDescent="0.25">
      <c r="A12" s="45" t="s">
        <v>11</v>
      </c>
      <c r="B12" s="46">
        <v>2173.248</v>
      </c>
      <c r="E12" s="45" t="s">
        <v>12</v>
      </c>
      <c r="F12" s="46">
        <v>9249.8799999999992</v>
      </c>
    </row>
    <row r="13" spans="1:11" ht="15" customHeight="1" x14ac:dyDescent="0.25">
      <c r="A13" s="45" t="s">
        <v>13</v>
      </c>
      <c r="B13" s="46">
        <v>3178.7999999999997</v>
      </c>
      <c r="E13" s="45" t="s">
        <v>11</v>
      </c>
      <c r="F13" s="46">
        <v>2173.25</v>
      </c>
    </row>
    <row r="14" spans="1:11" ht="15" customHeight="1" x14ac:dyDescent="0.25">
      <c r="A14" s="45" t="s">
        <v>14</v>
      </c>
      <c r="B14" s="46">
        <v>3516.5519999999997</v>
      </c>
      <c r="E14" s="45" t="s">
        <v>13</v>
      </c>
      <c r="F14" s="46">
        <v>3178.8</v>
      </c>
    </row>
    <row r="15" spans="1:11" ht="15" customHeight="1" x14ac:dyDescent="0.25">
      <c r="A15" s="45" t="s">
        <v>31</v>
      </c>
      <c r="B15" s="46">
        <v>64.8</v>
      </c>
      <c r="E15" s="45" t="s">
        <v>14</v>
      </c>
      <c r="F15" s="46">
        <v>3516.55</v>
      </c>
    </row>
    <row r="16" spans="1:11" ht="15" customHeight="1" x14ac:dyDescent="0.25">
      <c r="A16" s="45" t="s">
        <v>52</v>
      </c>
      <c r="B16" s="46">
        <v>32228.427599999999</v>
      </c>
      <c r="E16" s="45" t="s">
        <v>31</v>
      </c>
      <c r="F16" s="46">
        <v>64.8</v>
      </c>
    </row>
    <row r="17" spans="1:6" ht="15" customHeight="1" x14ac:dyDescent="0.25">
      <c r="A17" s="45" t="s">
        <v>16</v>
      </c>
      <c r="B17" s="46">
        <v>6602.4885599999998</v>
      </c>
      <c r="E17" s="45" t="s">
        <v>18</v>
      </c>
      <c r="F17" s="46">
        <f>SUBTOTAL(109,F11:F16)</f>
        <v>37462.250000000007</v>
      </c>
    </row>
    <row r="18" spans="1:6" ht="15" customHeight="1" x14ac:dyDescent="0.25">
      <c r="A18" s="45" t="s">
        <v>18</v>
      </c>
      <c r="B18" s="46">
        <f>SUBTOTAL(109,B11:B17)</f>
        <v>94962.695760000002</v>
      </c>
    </row>
    <row r="19" spans="1:6" ht="15" customHeight="1" x14ac:dyDescent="0.25">
      <c r="A19" s="45"/>
      <c r="B19" s="45"/>
    </row>
    <row r="20" spans="1:6" ht="15" customHeight="1" x14ac:dyDescent="0.25">
      <c r="A20" t="s">
        <v>19</v>
      </c>
    </row>
    <row r="21" spans="1:6" x14ac:dyDescent="0.25">
      <c r="A21" s="35" t="s">
        <v>53</v>
      </c>
    </row>
    <row r="23" spans="1:6" x14ac:dyDescent="0.25">
      <c r="A23" s="51">
        <v>2022</v>
      </c>
      <c r="B23" s="54" t="s">
        <v>54</v>
      </c>
      <c r="C23" s="54"/>
      <c r="D23" s="54" t="s">
        <v>55</v>
      </c>
      <c r="E23" s="54"/>
      <c r="F23" s="54"/>
    </row>
    <row r="25" spans="1:6" x14ac:dyDescent="0.25">
      <c r="A25" s="45" t="s">
        <v>56</v>
      </c>
      <c r="B25" s="44" t="s">
        <v>25</v>
      </c>
      <c r="C25" s="44" t="s">
        <v>26</v>
      </c>
      <c r="D25" s="44" t="s">
        <v>57</v>
      </c>
      <c r="E25" s="44" t="s">
        <v>58</v>
      </c>
      <c r="F25" s="44" t="s">
        <v>59</v>
      </c>
    </row>
    <row r="26" spans="1:6" x14ac:dyDescent="0.25">
      <c r="A26" s="45" t="s">
        <v>29</v>
      </c>
      <c r="B26" s="46">
        <v>17907.008000000002</v>
      </c>
      <c r="C26" s="46">
        <v>64465228.800000004</v>
      </c>
      <c r="D26" s="47">
        <v>6.4783598007597323E-2</v>
      </c>
      <c r="E26" s="46">
        <v>2958.6820544554644</v>
      </c>
      <c r="F26" s="47">
        <v>6.4783598007597323E-2</v>
      </c>
    </row>
    <row r="27" spans="1:6" x14ac:dyDescent="0.25">
      <c r="A27" s="45" t="s">
        <v>28</v>
      </c>
      <c r="B27" s="46">
        <v>61193.572999999997</v>
      </c>
      <c r="C27" s="46">
        <v>220296862.79999998</v>
      </c>
      <c r="D27" s="47">
        <v>0.22138482508527169</v>
      </c>
      <c r="E27" s="46">
        <v>10110.696677139498</v>
      </c>
      <c r="F27" s="47">
        <v>0.22138482508527169</v>
      </c>
    </row>
    <row r="28" spans="1:6" x14ac:dyDescent="0.25">
      <c r="A28" s="45" t="s">
        <v>30</v>
      </c>
      <c r="B28" s="46">
        <v>27901.967492</v>
      </c>
      <c r="C28" s="46">
        <v>100447082.9712</v>
      </c>
      <c r="D28" s="47">
        <v>0.10094315284958696</v>
      </c>
      <c r="E28" s="46">
        <v>4610.0973709611426</v>
      </c>
      <c r="F28" s="47">
        <v>0.10094315284958696</v>
      </c>
    </row>
    <row r="29" spans="1:6" x14ac:dyDescent="0.25">
      <c r="A29" s="45" t="s">
        <v>31</v>
      </c>
      <c r="B29" s="46">
        <v>4123.1928280000002</v>
      </c>
      <c r="C29" s="46">
        <v>14843494.1808</v>
      </c>
      <c r="D29" s="47">
        <v>1.4916800544064111E-2</v>
      </c>
      <c r="E29" s="46">
        <v>681.25376541201501</v>
      </c>
      <c r="F29" s="47">
        <v>1.4916800544064111E-2</v>
      </c>
    </row>
    <row r="30" spans="1:6" x14ac:dyDescent="0.25">
      <c r="A30" s="45" t="s">
        <v>34</v>
      </c>
      <c r="B30" s="46">
        <v>22.880844</v>
      </c>
      <c r="C30" s="46">
        <v>82371.038400000005</v>
      </c>
      <c r="D30" s="47">
        <v>8.2777837580155498E-5</v>
      </c>
      <c r="E30" s="46">
        <v>3.7804831791885602</v>
      </c>
      <c r="F30" s="47">
        <v>8.2777837580155498E-5</v>
      </c>
    </row>
    <row r="31" spans="1:6" x14ac:dyDescent="0.25">
      <c r="A31" s="45" t="s">
        <v>32</v>
      </c>
      <c r="B31" s="46">
        <v>4656.9172989999997</v>
      </c>
      <c r="C31" s="46">
        <v>16764902.2764</v>
      </c>
      <c r="D31" s="47">
        <v>1.684769774230524E-2</v>
      </c>
      <c r="E31" s="46">
        <v>769.43829151327293</v>
      </c>
      <c r="F31" s="47">
        <v>1.684769774230524E-2</v>
      </c>
    </row>
    <row r="32" spans="1:6" x14ac:dyDescent="0.25">
      <c r="A32" s="45" t="s">
        <v>33</v>
      </c>
      <c r="B32" s="46">
        <v>877.70761800000002</v>
      </c>
      <c r="C32" s="46">
        <v>3159747.4248000002</v>
      </c>
      <c r="D32" s="47">
        <v>3.175352213653883E-3</v>
      </c>
      <c r="E32" s="46">
        <v>145.01907735984994</v>
      </c>
      <c r="F32" s="47">
        <v>3.175352213653883E-3</v>
      </c>
    </row>
    <row r="33" spans="1:6" x14ac:dyDescent="0.25">
      <c r="A33" s="48" t="s">
        <v>10</v>
      </c>
      <c r="B33" s="49">
        <v>116683.24770000001</v>
      </c>
      <c r="C33" s="49">
        <v>420059691.72000003</v>
      </c>
      <c r="D33" s="50">
        <v>0.42213420651946465</v>
      </c>
      <c r="E33" s="49">
        <v>19278.967822294595</v>
      </c>
      <c r="F33" s="50">
        <v>0.42213420651946465</v>
      </c>
    </row>
    <row r="34" spans="1:6" x14ac:dyDescent="0.25">
      <c r="A34" s="45" t="s">
        <v>39</v>
      </c>
      <c r="B34" s="46">
        <v>3776.1758250000003</v>
      </c>
      <c r="C34" s="46">
        <v>13594232.970000001</v>
      </c>
      <c r="D34" s="47">
        <v>1.366136970803873E-2</v>
      </c>
      <c r="E34" s="46">
        <v>623.91794586209255</v>
      </c>
      <c r="F34" s="47">
        <v>1.366136970803873E-2</v>
      </c>
    </row>
    <row r="35" spans="1:6" x14ac:dyDescent="0.25">
      <c r="A35" s="45" t="s">
        <v>35</v>
      </c>
      <c r="B35" s="46">
        <v>55983.610878</v>
      </c>
      <c r="C35" s="46">
        <v>201540999.16080001</v>
      </c>
      <c r="D35" s="47">
        <v>0.20253633338043434</v>
      </c>
      <c r="E35" s="46">
        <v>9249.8816579719132</v>
      </c>
      <c r="F35" s="47">
        <v>0.20253633338043434</v>
      </c>
    </row>
    <row r="36" spans="1:6" x14ac:dyDescent="0.25">
      <c r="A36" s="45" t="s">
        <v>36</v>
      </c>
      <c r="B36" s="46">
        <v>68137.499652999992</v>
      </c>
      <c r="C36" s="46">
        <v>245294998.75079998</v>
      </c>
      <c r="D36" s="47">
        <v>0.24650641730671891</v>
      </c>
      <c r="E36" s="46">
        <v>11258.005662296935</v>
      </c>
      <c r="F36" s="47">
        <v>0.24650641730671891</v>
      </c>
    </row>
    <row r="37" spans="1:6" x14ac:dyDescent="0.25">
      <c r="A37" s="45" t="s">
        <v>38</v>
      </c>
      <c r="B37" s="46">
        <v>7765.0535330000002</v>
      </c>
      <c r="C37" s="46">
        <v>27954192.718800001</v>
      </c>
      <c r="D37" s="47">
        <v>2.8092247827741258E-2</v>
      </c>
      <c r="E37" s="46">
        <v>1282.9795206420358</v>
      </c>
      <c r="F37" s="47">
        <v>2.8092247827741258E-2</v>
      </c>
    </row>
    <row r="38" spans="1:6" x14ac:dyDescent="0.25">
      <c r="A38" s="45" t="s">
        <v>40</v>
      </c>
      <c r="B38" s="46">
        <v>2548.2012940000004</v>
      </c>
      <c r="C38" s="46">
        <v>9173524.658400001</v>
      </c>
      <c r="D38" s="47">
        <v>9.2188292021165869E-3</v>
      </c>
      <c r="E38" s="46">
        <v>421.02608317916611</v>
      </c>
      <c r="F38" s="47">
        <v>9.2188292021165869E-3</v>
      </c>
    </row>
    <row r="39" spans="1:6" x14ac:dyDescent="0.25">
      <c r="A39" s="45" t="s">
        <v>43</v>
      </c>
      <c r="B39" s="46">
        <v>657.47727399999997</v>
      </c>
      <c r="C39" s="46">
        <v>2366918.1864</v>
      </c>
      <c r="D39" s="47">
        <v>2.3786074936665534E-3</v>
      </c>
      <c r="E39" s="46">
        <v>108.63155987846201</v>
      </c>
      <c r="F39" s="47">
        <v>2.3786074936665534E-3</v>
      </c>
    </row>
    <row r="40" spans="1:6" x14ac:dyDescent="0.25">
      <c r="A40" s="45" t="s">
        <v>42</v>
      </c>
      <c r="B40" s="46">
        <v>1207.233064</v>
      </c>
      <c r="C40" s="46">
        <v>4346039.0304000005</v>
      </c>
      <c r="D40" s="47">
        <v>4.3675024615868838E-3</v>
      </c>
      <c r="E40" s="46">
        <v>199.464857669248</v>
      </c>
      <c r="F40" s="47">
        <v>4.3675024615868838E-3</v>
      </c>
    </row>
    <row r="41" spans="1:6" x14ac:dyDescent="0.25">
      <c r="A41" s="45" t="s">
        <v>44</v>
      </c>
      <c r="B41" s="46">
        <v>-9.9999999999999995E-7</v>
      </c>
      <c r="C41" s="46">
        <v>-3.5999999999999999E-3</v>
      </c>
      <c r="D41" s="47">
        <v>-3.6177790286125589E-12</v>
      </c>
      <c r="E41" s="46">
        <v>-1.6522481334991665E-7</v>
      </c>
      <c r="F41" s="47">
        <v>-3.6177790286125589E-12</v>
      </c>
    </row>
    <row r="42" spans="1:6" x14ac:dyDescent="0.25">
      <c r="A42" s="45" t="s">
        <v>37</v>
      </c>
      <c r="B42" s="46">
        <v>17754.220643000099</v>
      </c>
      <c r="C42" s="46">
        <v>63915194.314800359</v>
      </c>
      <c r="D42" s="47">
        <v>6.423084711160594E-2</v>
      </c>
      <c r="E42" s="46">
        <v>2933.4377919129283</v>
      </c>
      <c r="F42" s="47">
        <v>6.423084711160594E-2</v>
      </c>
    </row>
    <row r="43" spans="1:6" x14ac:dyDescent="0.25">
      <c r="A43" s="45" t="s">
        <v>41</v>
      </c>
      <c r="B43" s="46">
        <v>1899.9609800000001</v>
      </c>
      <c r="C43" s="46">
        <v>6839859.5279999999</v>
      </c>
      <c r="D43" s="47">
        <v>6.8736389886261658E-3</v>
      </c>
      <c r="E43" s="46">
        <v>313.92069829262471</v>
      </c>
      <c r="F43" s="47">
        <v>6.8736389886261658E-3</v>
      </c>
    </row>
    <row r="44" spans="1:6" x14ac:dyDescent="0.25">
      <c r="A44" s="48" t="s">
        <v>45</v>
      </c>
      <c r="B44" s="49">
        <v>159729.4331440001</v>
      </c>
      <c r="C44" s="49">
        <v>575025959.31840038</v>
      </c>
      <c r="D44" s="50">
        <v>0.57786579348053535</v>
      </c>
      <c r="E44" s="49">
        <v>26391.265777705405</v>
      </c>
      <c r="F44" s="50">
        <v>0.57786579348053535</v>
      </c>
    </row>
    <row r="45" spans="1:6" x14ac:dyDescent="0.25">
      <c r="A45" s="48" t="s">
        <v>60</v>
      </c>
      <c r="B45" s="49"/>
      <c r="C45" s="49"/>
      <c r="D45" s="50"/>
      <c r="E45" s="49">
        <f>E33+E44</f>
        <v>45670.2336</v>
      </c>
      <c r="F45" s="50">
        <f>F33+F44</f>
        <v>1</v>
      </c>
    </row>
    <row r="47" spans="1:6" x14ac:dyDescent="0.25">
      <c r="A47" t="s">
        <v>47</v>
      </c>
    </row>
  </sheetData>
  <mergeCells count="7">
    <mergeCell ref="B23:C23"/>
    <mergeCell ref="D23:F23"/>
    <mergeCell ref="F1:I1"/>
    <mergeCell ref="A7:B7"/>
    <mergeCell ref="E7:F7"/>
    <mergeCell ref="A8:B8"/>
    <mergeCell ref="E8:F8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724C-1BA4-49BD-A275-FAAF4A617C79}">
  <dimension ref="A1:K47"/>
  <sheetViews>
    <sheetView workbookViewId="0">
      <selection activeCell="O8" sqref="O8"/>
    </sheetView>
  </sheetViews>
  <sheetFormatPr baseColWidth="10" defaultRowHeight="15" customHeight="1" x14ac:dyDescent="0.25"/>
  <cols>
    <col min="1" max="1" width="21.625" bestFit="1" customWidth="1"/>
    <col min="3" max="3" width="14.25" bestFit="1" customWidth="1"/>
    <col min="5" max="5" width="16.375" bestFit="1" customWidth="1"/>
    <col min="6" max="6" width="7.75" bestFit="1" customWidth="1"/>
  </cols>
  <sheetData>
    <row r="1" spans="1:11" ht="63" customHeight="1" thickBot="1" x14ac:dyDescent="0.3">
      <c r="A1" s="1"/>
      <c r="B1" s="1"/>
      <c r="C1" s="1"/>
      <c r="D1" s="1"/>
      <c r="E1" s="1"/>
      <c r="F1" s="53" t="s">
        <v>0</v>
      </c>
      <c r="G1" s="53"/>
      <c r="H1" s="53"/>
      <c r="I1" s="53"/>
      <c r="K1" s="2"/>
    </row>
    <row r="3" spans="1:11" ht="15" customHeight="1" x14ac:dyDescent="0.25">
      <c r="A3" t="s">
        <v>1</v>
      </c>
    </row>
    <row r="4" spans="1:11" ht="15" customHeight="1" x14ac:dyDescent="0.25">
      <c r="A4" s="3" t="s">
        <v>2</v>
      </c>
    </row>
    <row r="5" spans="1:11" ht="15" customHeight="1" x14ac:dyDescent="0.25">
      <c r="A5" t="s">
        <v>48</v>
      </c>
    </row>
    <row r="8" spans="1:11" ht="46.5" customHeight="1" x14ac:dyDescent="0.25">
      <c r="A8" s="55" t="s">
        <v>4</v>
      </c>
      <c r="B8" s="56"/>
      <c r="E8" s="57" t="s">
        <v>5</v>
      </c>
      <c r="F8" s="58"/>
    </row>
    <row r="9" spans="1:11" ht="15" customHeight="1" thickBot="1" x14ac:dyDescent="0.3">
      <c r="A9" s="6" t="s">
        <v>6</v>
      </c>
      <c r="B9" s="7" t="s">
        <v>7</v>
      </c>
      <c r="E9" s="8" t="s">
        <v>8</v>
      </c>
      <c r="F9" s="9" t="s">
        <v>7</v>
      </c>
    </row>
    <row r="10" spans="1:11" ht="15" customHeight="1" thickTop="1" x14ac:dyDescent="0.25">
      <c r="A10" s="10" t="s">
        <v>9</v>
      </c>
      <c r="B10" s="34">
        <v>45670.2336</v>
      </c>
      <c r="E10" s="13" t="s">
        <v>10</v>
      </c>
      <c r="F10" s="14">
        <v>21325.89</v>
      </c>
    </row>
    <row r="11" spans="1:11" ht="15" customHeight="1" x14ac:dyDescent="0.25">
      <c r="A11" s="13" t="s">
        <v>11</v>
      </c>
      <c r="B11" s="14">
        <v>2023.2</v>
      </c>
      <c r="E11" s="13" t="s">
        <v>12</v>
      </c>
      <c r="F11" s="14">
        <v>9495.43</v>
      </c>
    </row>
    <row r="12" spans="1:11" ht="15" customHeight="1" x14ac:dyDescent="0.25">
      <c r="A12" s="13" t="s">
        <v>13</v>
      </c>
      <c r="B12" s="14">
        <v>2700</v>
      </c>
      <c r="E12" s="13" t="s">
        <v>11</v>
      </c>
      <c r="F12" s="14">
        <v>2023</v>
      </c>
    </row>
    <row r="13" spans="1:11" ht="15" customHeight="1" x14ac:dyDescent="0.25">
      <c r="A13" s="13" t="s">
        <v>14</v>
      </c>
      <c r="B13" s="14">
        <v>3150</v>
      </c>
      <c r="E13" s="13" t="s">
        <v>14</v>
      </c>
      <c r="F13" s="14">
        <v>3150</v>
      </c>
    </row>
    <row r="14" spans="1:11" ht="15" customHeight="1" x14ac:dyDescent="0.25">
      <c r="A14" s="13" t="s">
        <v>15</v>
      </c>
      <c r="B14" s="14">
        <v>34229.707199999997</v>
      </c>
      <c r="E14" s="13" t="s">
        <v>13</v>
      </c>
      <c r="F14" s="14">
        <v>2700</v>
      </c>
    </row>
    <row r="15" spans="1:11" ht="15" customHeight="1" x14ac:dyDescent="0.25">
      <c r="A15" s="13" t="s">
        <v>16</v>
      </c>
      <c r="B15" s="14">
        <v>10588.700199999999</v>
      </c>
      <c r="E15" s="15" t="s">
        <v>17</v>
      </c>
      <c r="F15" s="16">
        <f>SUM(F10:F14)</f>
        <v>38694.32</v>
      </c>
    </row>
    <row r="16" spans="1:11" ht="15" customHeight="1" x14ac:dyDescent="0.25">
      <c r="A16" s="17" t="s">
        <v>18</v>
      </c>
      <c r="B16" s="18">
        <f>SUM(B10:B15)</f>
        <v>98361.840999999986</v>
      </c>
    </row>
    <row r="19" spans="1:6" ht="15.75" x14ac:dyDescent="0.25">
      <c r="A19" t="s">
        <v>19</v>
      </c>
    </row>
    <row r="20" spans="1:6" ht="15" customHeight="1" x14ac:dyDescent="0.25">
      <c r="A20" s="35" t="s">
        <v>49</v>
      </c>
    </row>
    <row r="23" spans="1:6" ht="15" customHeight="1" x14ac:dyDescent="0.25">
      <c r="A23" s="59" t="s">
        <v>21</v>
      </c>
      <c r="B23" s="61" t="s">
        <v>22</v>
      </c>
      <c r="C23" s="61"/>
      <c r="D23" s="59"/>
      <c r="E23" s="62" t="s">
        <v>23</v>
      </c>
      <c r="F23" s="62"/>
    </row>
    <row r="24" spans="1:6" ht="15" customHeight="1" x14ac:dyDescent="0.25">
      <c r="A24" s="59"/>
      <c r="B24" s="59"/>
      <c r="C24" s="59"/>
      <c r="D24" s="59"/>
      <c r="E24" s="62"/>
      <c r="F24" s="62"/>
    </row>
    <row r="25" spans="1:6" ht="15" customHeight="1" x14ac:dyDescent="0.25">
      <c r="A25" s="59"/>
      <c r="B25" s="59">
        <v>2021</v>
      </c>
      <c r="C25" s="59"/>
      <c r="D25" s="59"/>
      <c r="E25" s="63">
        <v>2021</v>
      </c>
      <c r="F25" s="63"/>
    </row>
    <row r="26" spans="1:6" ht="15" customHeight="1" thickBot="1" x14ac:dyDescent="0.3">
      <c r="A26" s="60"/>
      <c r="B26" s="7" t="s">
        <v>25</v>
      </c>
      <c r="C26" s="7" t="s">
        <v>26</v>
      </c>
      <c r="D26" s="7" t="s">
        <v>27</v>
      </c>
      <c r="E26" s="36" t="s">
        <v>7</v>
      </c>
      <c r="F26" s="36" t="s">
        <v>27</v>
      </c>
    </row>
    <row r="27" spans="1:6" ht="15" customHeight="1" thickTop="1" x14ac:dyDescent="0.25">
      <c r="A27" s="21" t="s">
        <v>28</v>
      </c>
      <c r="B27" s="23">
        <v>60496.336588999999</v>
      </c>
      <c r="C27" s="23">
        <v>217786811.72040001</v>
      </c>
      <c r="D27" s="37">
        <v>0.23276339370761789</v>
      </c>
      <c r="E27" s="23">
        <v>10630.36</v>
      </c>
      <c r="F27" s="37">
        <v>0.23276339370761789</v>
      </c>
    </row>
    <row r="28" spans="1:6" ht="15" customHeight="1" x14ac:dyDescent="0.25">
      <c r="A28" s="24" t="s">
        <v>29</v>
      </c>
      <c r="B28" s="14">
        <v>29595.426350999998</v>
      </c>
      <c r="C28" s="14">
        <v>106543534.8636</v>
      </c>
      <c r="D28" s="38">
        <v>0.113870231886656</v>
      </c>
      <c r="E28" s="14">
        <v>5200.4799999999996</v>
      </c>
      <c r="F28" s="38">
        <v>0.113870231886656</v>
      </c>
    </row>
    <row r="29" spans="1:6" ht="15" customHeight="1" x14ac:dyDescent="0.25">
      <c r="A29" s="24" t="s">
        <v>30</v>
      </c>
      <c r="B29" s="14">
        <v>20954.104906</v>
      </c>
      <c r="C29" s="14">
        <v>75434777.661600009</v>
      </c>
      <c r="D29" s="38">
        <v>8.0622213592233455E-2</v>
      </c>
      <c r="E29" s="14">
        <v>3682.04</v>
      </c>
      <c r="F29" s="38">
        <v>8.0622213592233455E-2</v>
      </c>
    </row>
    <row r="30" spans="1:6" ht="15" customHeight="1" x14ac:dyDescent="0.25">
      <c r="A30" s="24" t="s">
        <v>31</v>
      </c>
      <c r="B30" s="14">
        <v>4705.5037549999997</v>
      </c>
      <c r="C30" s="14">
        <v>16939813.517999999</v>
      </c>
      <c r="D30" s="38">
        <v>1.8104716498104301E-2</v>
      </c>
      <c r="E30" s="14">
        <v>826.85</v>
      </c>
      <c r="F30" s="38">
        <v>1.8104716498104301E-2</v>
      </c>
    </row>
    <row r="31" spans="1:6" ht="15" customHeight="1" x14ac:dyDescent="0.25">
      <c r="A31" s="24" t="s">
        <v>32</v>
      </c>
      <c r="B31" s="14">
        <v>4718.8222949999999</v>
      </c>
      <c r="C31" s="14">
        <v>16987760.261999998</v>
      </c>
      <c r="D31" s="38">
        <v>1.8155960403841799E-2</v>
      </c>
      <c r="E31" s="14">
        <v>829.19</v>
      </c>
      <c r="F31" s="38">
        <v>1.8155960403841799E-2</v>
      </c>
    </row>
    <row r="32" spans="1:6" ht="15" customHeight="1" x14ac:dyDescent="0.25">
      <c r="A32" s="24" t="s">
        <v>33</v>
      </c>
      <c r="B32" s="14">
        <v>877.94077599999991</v>
      </c>
      <c r="C32" s="14">
        <v>3160586.7935999995</v>
      </c>
      <c r="D32" s="38">
        <v>3.377931392513721E-3</v>
      </c>
      <c r="E32" s="14">
        <v>154.27000000000001</v>
      </c>
      <c r="F32" s="38">
        <v>3.377931392513721E-3</v>
      </c>
    </row>
    <row r="33" spans="1:6" ht="15" customHeight="1" x14ac:dyDescent="0.25">
      <c r="A33" s="24" t="s">
        <v>34</v>
      </c>
      <c r="B33" s="14">
        <v>23.088257000000002</v>
      </c>
      <c r="C33" s="14">
        <v>83117.725200000015</v>
      </c>
      <c r="D33" s="38">
        <v>8.8833495664774424E-5</v>
      </c>
      <c r="E33" s="14">
        <v>4.0567912976484894</v>
      </c>
      <c r="F33" s="38">
        <v>8.8833495664774424E-5</v>
      </c>
    </row>
    <row r="34" spans="1:6" ht="15" customHeight="1" x14ac:dyDescent="0.25">
      <c r="A34" s="26" t="s">
        <v>10</v>
      </c>
      <c r="B34" s="18">
        <v>121371.222929</v>
      </c>
      <c r="C34" s="18">
        <v>436936402.54439998</v>
      </c>
      <c r="D34" s="39">
        <v>0.46698328097663189</v>
      </c>
      <c r="E34" s="16">
        <f>SUM(E27:E33)</f>
        <v>21327.246791297646</v>
      </c>
      <c r="F34" s="40">
        <v>0.46698328097663189</v>
      </c>
    </row>
    <row r="35" spans="1:6" ht="15" customHeight="1" x14ac:dyDescent="0.25">
      <c r="A35" s="24" t="s">
        <v>35</v>
      </c>
      <c r="B35" s="14">
        <v>54040.975273000004</v>
      </c>
      <c r="C35" s="14">
        <v>194547510.98280001</v>
      </c>
      <c r="D35" s="38">
        <v>0.20792599210214208</v>
      </c>
      <c r="E35" s="14">
        <v>9496.0300000000007</v>
      </c>
      <c r="F35" s="38">
        <v>0.20792599210214208</v>
      </c>
    </row>
    <row r="36" spans="1:6" ht="15" customHeight="1" x14ac:dyDescent="0.25">
      <c r="A36" s="13" t="s">
        <v>36</v>
      </c>
      <c r="B36" s="14">
        <v>44493.271411000002</v>
      </c>
      <c r="C36" s="14">
        <v>160175777.07960001</v>
      </c>
      <c r="D36" s="38">
        <v>0.17119061144376119</v>
      </c>
      <c r="E36" s="14">
        <v>7818.32</v>
      </c>
      <c r="F36" s="38">
        <v>0.17119061144376119</v>
      </c>
    </row>
    <row r="37" spans="1:6" ht="15" customHeight="1" x14ac:dyDescent="0.25">
      <c r="A37" s="13" t="s">
        <v>37</v>
      </c>
      <c r="B37" s="14">
        <v>26077.693367</v>
      </c>
      <c r="C37" s="14">
        <v>93879696.121199995</v>
      </c>
      <c r="D37" s="38">
        <v>0.10033553683436175</v>
      </c>
      <c r="E37" s="14">
        <v>4582.3500000000004</v>
      </c>
      <c r="F37" s="38">
        <v>0.10033553683436175</v>
      </c>
    </row>
    <row r="38" spans="1:6" ht="15" customHeight="1" x14ac:dyDescent="0.25">
      <c r="A38" s="13" t="s">
        <v>38</v>
      </c>
      <c r="B38" s="14">
        <v>4985.8266800000001</v>
      </c>
      <c r="C38" s="14">
        <v>17948976.048</v>
      </c>
      <c r="D38" s="38">
        <v>1.9183276276034892E-2</v>
      </c>
      <c r="E38" s="14">
        <v>876.1</v>
      </c>
      <c r="F38" s="38">
        <v>1.9183276276034892E-2</v>
      </c>
    </row>
    <row r="39" spans="1:6" ht="15" customHeight="1" x14ac:dyDescent="0.25">
      <c r="A39" s="13" t="s">
        <v>39</v>
      </c>
      <c r="B39" s="14">
        <v>2649.2961260000002</v>
      </c>
      <c r="C39" s="14">
        <v>9537466.0536000002</v>
      </c>
      <c r="D39" s="38">
        <v>1.0193330571628885E-2</v>
      </c>
      <c r="E39" s="14">
        <v>465.53</v>
      </c>
      <c r="F39" s="38">
        <v>1.0193330571628885E-2</v>
      </c>
    </row>
    <row r="40" spans="1:6" ht="15" customHeight="1" x14ac:dyDescent="0.25">
      <c r="A40" s="13" t="s">
        <v>40</v>
      </c>
      <c r="B40" s="14">
        <v>2517.4226630000003</v>
      </c>
      <c r="C40" s="14">
        <v>9062721.5868000016</v>
      </c>
      <c r="D40" s="38">
        <v>9.6859392729392851E-3</v>
      </c>
      <c r="E40" s="14">
        <v>442.36</v>
      </c>
      <c r="F40" s="38">
        <v>9.6859392729392851E-3</v>
      </c>
    </row>
    <row r="41" spans="1:6" ht="15" customHeight="1" x14ac:dyDescent="0.25">
      <c r="A41" s="13" t="s">
        <v>41</v>
      </c>
      <c r="B41" s="14">
        <v>2237.5272179999997</v>
      </c>
      <c r="C41" s="14">
        <v>8055097.9847999988</v>
      </c>
      <c r="D41" s="38">
        <v>8.6090242507270119E-3</v>
      </c>
      <c r="E41" s="14">
        <v>393.18</v>
      </c>
      <c r="F41" s="38">
        <v>8.6090242507270119E-3</v>
      </c>
    </row>
    <row r="42" spans="1:6" ht="15" customHeight="1" x14ac:dyDescent="0.25">
      <c r="A42" s="13" t="s">
        <v>42</v>
      </c>
      <c r="B42" s="14">
        <v>1108.037503</v>
      </c>
      <c r="C42" s="14">
        <v>3988935.0108000003</v>
      </c>
      <c r="D42" s="38">
        <v>4.2632427696537665E-3</v>
      </c>
      <c r="E42" s="14">
        <v>194.7</v>
      </c>
      <c r="F42" s="38">
        <v>4.2632427696537665E-3</v>
      </c>
    </row>
    <row r="43" spans="1:6" ht="15" customHeight="1" x14ac:dyDescent="0.25">
      <c r="A43" s="13" t="s">
        <v>43</v>
      </c>
      <c r="B43" s="14">
        <v>423.58397100000002</v>
      </c>
      <c r="C43" s="14">
        <v>1524902.2956000001</v>
      </c>
      <c r="D43" s="38">
        <v>1.6297655059667963E-3</v>
      </c>
      <c r="E43" s="14">
        <v>74.427089380380238</v>
      </c>
      <c r="F43" s="38">
        <v>1.6297655059667963E-3</v>
      </c>
    </row>
    <row r="44" spans="1:6" ht="15" customHeight="1" x14ac:dyDescent="0.25">
      <c r="A44" s="13" t="s">
        <v>44</v>
      </c>
      <c r="B44" s="14">
        <v>-9.9999999999999995E-7</v>
      </c>
      <c r="C44" s="14">
        <v>-3.5999999999999999E-3</v>
      </c>
      <c r="D44" s="38">
        <v>-3.847561800129581E-12</v>
      </c>
      <c r="E44" s="14">
        <v>-1.7570799292681508E-7</v>
      </c>
      <c r="F44" s="38">
        <v>-3.847561800129581E-12</v>
      </c>
    </row>
    <row r="45" spans="1:6" ht="15" customHeight="1" x14ac:dyDescent="0.25">
      <c r="A45" s="17" t="s">
        <v>45</v>
      </c>
      <c r="B45" s="18">
        <v>138533.63421100003</v>
      </c>
      <c r="C45" s="18">
        <v>498721083.15960008</v>
      </c>
      <c r="D45" s="39">
        <v>0.53301671902336811</v>
      </c>
      <c r="E45" s="16">
        <f>SUM(E35:E44)</f>
        <v>24342.997089204669</v>
      </c>
      <c r="F45" s="40">
        <v>0.53301671902336811</v>
      </c>
    </row>
    <row r="46" spans="1:6" ht="15" customHeight="1" x14ac:dyDescent="0.25">
      <c r="E46" s="41">
        <f>E34+E45</f>
        <v>45670.243880502312</v>
      </c>
      <c r="F46" s="42">
        <f>F45+F34</f>
        <v>1</v>
      </c>
    </row>
    <row r="47" spans="1:6" ht="15" customHeight="1" x14ac:dyDescent="0.25">
      <c r="A47" s="33" t="s">
        <v>47</v>
      </c>
    </row>
  </sheetData>
  <mergeCells count="8">
    <mergeCell ref="F1:I1"/>
    <mergeCell ref="A8:B8"/>
    <mergeCell ref="E8:F8"/>
    <mergeCell ref="A23:A26"/>
    <mergeCell ref="B23:D24"/>
    <mergeCell ref="E23:F24"/>
    <mergeCell ref="B25:D25"/>
    <mergeCell ref="E25:F25"/>
  </mergeCells>
  <hyperlinks>
    <hyperlink ref="A20" r:id="rId1" xr:uid="{DA303AEF-5554-4B09-8050-C74E28A52AAD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F8C8-C0F8-4DE5-9F4F-D39D89353C5F}">
  <dimension ref="A1:K48"/>
  <sheetViews>
    <sheetView workbookViewId="0">
      <selection activeCell="I14" sqref="I14"/>
    </sheetView>
  </sheetViews>
  <sheetFormatPr baseColWidth="10" defaultRowHeight="15.75" x14ac:dyDescent="0.25"/>
  <cols>
    <col min="1" max="1" width="19.875" customWidth="1"/>
    <col min="2" max="2" width="11" customWidth="1"/>
    <col min="3" max="3" width="14.25" bestFit="1" customWidth="1"/>
    <col min="4" max="4" width="8.5" customWidth="1"/>
    <col min="5" max="5" width="14.25" customWidth="1"/>
    <col min="6" max="6" width="16.375" bestFit="1" customWidth="1"/>
    <col min="9" max="9" width="19.25" bestFit="1" customWidth="1"/>
  </cols>
  <sheetData>
    <row r="1" spans="1:11" ht="43.5" customHeight="1" thickBot="1" x14ac:dyDescent="0.3">
      <c r="A1" s="1"/>
      <c r="B1" s="1"/>
      <c r="C1" s="1"/>
      <c r="D1" s="1"/>
      <c r="E1" s="1"/>
      <c r="F1" s="53" t="s">
        <v>0</v>
      </c>
      <c r="G1" s="53"/>
      <c r="H1" s="53"/>
      <c r="I1" s="53"/>
      <c r="K1" s="2"/>
    </row>
    <row r="3" spans="1:11" x14ac:dyDescent="0.25">
      <c r="A3" t="s">
        <v>1</v>
      </c>
    </row>
    <row r="4" spans="1:11" x14ac:dyDescent="0.25">
      <c r="A4" s="3" t="s">
        <v>2</v>
      </c>
    </row>
    <row r="5" spans="1:11" x14ac:dyDescent="0.25">
      <c r="A5" s="4" t="s">
        <v>3</v>
      </c>
    </row>
    <row r="7" spans="1:11" ht="51" customHeight="1" x14ac:dyDescent="0.25">
      <c r="A7" s="55" t="s">
        <v>4</v>
      </c>
      <c r="B7" s="56"/>
      <c r="C7" s="5"/>
      <c r="F7" s="57" t="s">
        <v>5</v>
      </c>
      <c r="G7" s="58"/>
    </row>
    <row r="8" spans="1:11" ht="16.5" customHeight="1" thickBot="1" x14ac:dyDescent="0.3">
      <c r="A8" s="6" t="s">
        <v>6</v>
      </c>
      <c r="B8" s="7" t="s">
        <v>7</v>
      </c>
      <c r="C8" s="5"/>
      <c r="F8" s="8" t="s">
        <v>8</v>
      </c>
      <c r="G8" s="9" t="s">
        <v>7</v>
      </c>
    </row>
    <row r="9" spans="1:11" ht="16.5" thickTop="1" x14ac:dyDescent="0.25">
      <c r="A9" s="10" t="s">
        <v>9</v>
      </c>
      <c r="B9" s="11">
        <v>44529.105600000003</v>
      </c>
      <c r="C9" s="12"/>
      <c r="F9" s="13" t="s">
        <v>10</v>
      </c>
      <c r="G9" s="14">
        <f>E34</f>
        <v>19591.470564000003</v>
      </c>
    </row>
    <row r="10" spans="1:11" x14ac:dyDescent="0.25">
      <c r="A10" s="13" t="s">
        <v>11</v>
      </c>
      <c r="B10" s="14">
        <v>630</v>
      </c>
      <c r="C10" s="12"/>
      <c r="F10" s="13" t="s">
        <v>12</v>
      </c>
      <c r="G10" s="14">
        <f>E35</f>
        <v>9876.1103299999995</v>
      </c>
    </row>
    <row r="11" spans="1:11" x14ac:dyDescent="0.25">
      <c r="A11" s="13" t="s">
        <v>13</v>
      </c>
      <c r="B11" s="14">
        <v>2430</v>
      </c>
      <c r="C11" s="12"/>
      <c r="F11" s="13" t="s">
        <v>11</v>
      </c>
      <c r="G11" s="14">
        <v>630</v>
      </c>
    </row>
    <row r="12" spans="1:11" x14ac:dyDescent="0.25">
      <c r="A12" s="13" t="s">
        <v>14</v>
      </c>
      <c r="B12" s="14">
        <v>2970</v>
      </c>
      <c r="C12" s="12"/>
      <c r="F12" s="13" t="s">
        <v>14</v>
      </c>
      <c r="G12" s="14">
        <v>2970</v>
      </c>
    </row>
    <row r="13" spans="1:11" x14ac:dyDescent="0.25">
      <c r="A13" s="13" t="s">
        <v>15</v>
      </c>
      <c r="B13" s="14">
        <v>25662.610799999999</v>
      </c>
      <c r="C13" s="12"/>
      <c r="F13" s="13" t="s">
        <v>13</v>
      </c>
      <c r="G13" s="14">
        <v>2430</v>
      </c>
    </row>
    <row r="14" spans="1:11" x14ac:dyDescent="0.25">
      <c r="A14" s="13" t="s">
        <v>16</v>
      </c>
      <c r="B14" s="14">
        <v>10183.071599999999</v>
      </c>
      <c r="C14" s="12"/>
      <c r="F14" s="15" t="s">
        <v>17</v>
      </c>
      <c r="G14" s="16">
        <f>SUM(G9:G13)</f>
        <v>35497.580893999999</v>
      </c>
    </row>
    <row r="15" spans="1:11" x14ac:dyDescent="0.25">
      <c r="A15" s="17" t="s">
        <v>18</v>
      </c>
      <c r="B15" s="18">
        <f>SUM(B9:B14)</f>
        <v>86404.788</v>
      </c>
      <c r="C15" s="19"/>
    </row>
    <row r="19" spans="1:9" x14ac:dyDescent="0.25">
      <c r="A19" t="s">
        <v>19</v>
      </c>
    </row>
    <row r="20" spans="1:9" x14ac:dyDescent="0.25">
      <c r="A20" s="4" t="s">
        <v>20</v>
      </c>
      <c r="I20" s="4"/>
    </row>
    <row r="21" spans="1:9" x14ac:dyDescent="0.25">
      <c r="A21" s="4"/>
      <c r="I21" s="4"/>
    </row>
    <row r="23" spans="1:9" x14ac:dyDescent="0.25">
      <c r="A23" s="59" t="s">
        <v>21</v>
      </c>
      <c r="B23" s="61" t="s">
        <v>22</v>
      </c>
      <c r="C23" s="61"/>
      <c r="D23" s="59"/>
      <c r="E23" s="64" t="s">
        <v>23</v>
      </c>
      <c r="F23" s="64"/>
    </row>
    <row r="24" spans="1:9" ht="20.25" customHeight="1" x14ac:dyDescent="0.25">
      <c r="A24" s="59"/>
      <c r="B24" s="59"/>
      <c r="C24" s="59"/>
      <c r="D24" s="59"/>
      <c r="E24" s="64"/>
      <c r="F24" s="64"/>
    </row>
    <row r="25" spans="1:9" x14ac:dyDescent="0.25">
      <c r="A25" s="59"/>
      <c r="B25" s="59">
        <v>2020</v>
      </c>
      <c r="C25" s="59"/>
      <c r="D25" s="59"/>
      <c r="E25" s="65" t="s">
        <v>24</v>
      </c>
      <c r="F25" s="65"/>
    </row>
    <row r="26" spans="1:9" ht="16.5" thickBot="1" x14ac:dyDescent="0.3">
      <c r="A26" s="60"/>
      <c r="B26" s="7" t="s">
        <v>25</v>
      </c>
      <c r="C26" s="7" t="s">
        <v>26</v>
      </c>
      <c r="D26" s="7" t="s">
        <v>27</v>
      </c>
      <c r="E26" s="20" t="s">
        <v>7</v>
      </c>
      <c r="F26" s="20" t="s">
        <v>27</v>
      </c>
    </row>
    <row r="27" spans="1:9" ht="16.5" thickTop="1" x14ac:dyDescent="0.25">
      <c r="A27" s="21" t="s">
        <v>28</v>
      </c>
      <c r="B27" s="22">
        <v>54906.246257999999</v>
      </c>
      <c r="C27" s="22">
        <v>197662486.52880001</v>
      </c>
      <c r="D27" s="10">
        <v>21.84</v>
      </c>
      <c r="E27" s="23">
        <v>9725.1566600000006</v>
      </c>
      <c r="F27" s="10">
        <v>21.84</v>
      </c>
    </row>
    <row r="28" spans="1:9" x14ac:dyDescent="0.25">
      <c r="A28" s="24" t="s">
        <v>29</v>
      </c>
      <c r="B28" s="25">
        <v>30631.723596</v>
      </c>
      <c r="C28" s="22">
        <v>110274204.9456</v>
      </c>
      <c r="D28" s="13">
        <v>12.185</v>
      </c>
      <c r="E28" s="14">
        <v>5425.8715199999997</v>
      </c>
      <c r="F28" s="13">
        <v>12.185</v>
      </c>
    </row>
    <row r="29" spans="1:9" x14ac:dyDescent="0.25">
      <c r="A29" s="24" t="s">
        <v>30</v>
      </c>
      <c r="B29" s="25">
        <v>15302.144732000001</v>
      </c>
      <c r="C29" s="22">
        <v>55087721.0352</v>
      </c>
      <c r="D29" s="13">
        <v>6.0869999999999997</v>
      </c>
      <c r="E29" s="14">
        <v>2710.48666</v>
      </c>
      <c r="F29" s="13">
        <v>6.0869999999999997</v>
      </c>
    </row>
    <row r="30" spans="1:9" x14ac:dyDescent="0.25">
      <c r="A30" s="24" t="s">
        <v>31</v>
      </c>
      <c r="B30" s="25">
        <v>4538.3101299999998</v>
      </c>
      <c r="C30" s="22">
        <v>16337916.468</v>
      </c>
      <c r="D30" s="13">
        <v>1.8049999999999999</v>
      </c>
      <c r="E30" s="14">
        <v>803.75035600000001</v>
      </c>
      <c r="F30" s="13">
        <v>1.8049999999999999</v>
      </c>
    </row>
    <row r="31" spans="1:9" x14ac:dyDescent="0.25">
      <c r="A31" s="24" t="s">
        <v>32</v>
      </c>
      <c r="B31" s="25">
        <v>4481.5811960000001</v>
      </c>
      <c r="C31" s="22">
        <v>16133692.305600001</v>
      </c>
      <c r="D31" s="13">
        <v>1.7829999999999999</v>
      </c>
      <c r="E31" s="14">
        <v>793.95395299999996</v>
      </c>
      <c r="F31" s="13">
        <v>1.7829999999999999</v>
      </c>
    </row>
    <row r="32" spans="1:9" x14ac:dyDescent="0.25">
      <c r="A32" s="24" t="s">
        <v>33</v>
      </c>
      <c r="B32" s="25">
        <v>725.646073</v>
      </c>
      <c r="C32" s="22">
        <v>2612325.8628000002</v>
      </c>
      <c r="D32" s="13">
        <v>0.28899999999999998</v>
      </c>
      <c r="E32" s="14">
        <v>128.68911499999999</v>
      </c>
      <c r="F32" s="13">
        <v>0.28899999999999998</v>
      </c>
    </row>
    <row r="33" spans="1:9" x14ac:dyDescent="0.25">
      <c r="A33" s="24" t="s">
        <v>34</v>
      </c>
      <c r="B33" s="25">
        <v>19.540226999999998</v>
      </c>
      <c r="C33" s="22">
        <v>70344.81719999999</v>
      </c>
      <c r="D33" s="13">
        <v>8.0000000000000002E-3</v>
      </c>
      <c r="E33" s="14">
        <v>3.5623</v>
      </c>
      <c r="F33" s="13">
        <v>8.0000000000000002E-3</v>
      </c>
    </row>
    <row r="34" spans="1:9" x14ac:dyDescent="0.25">
      <c r="A34" s="26" t="s">
        <v>10</v>
      </c>
      <c r="B34" s="27">
        <v>110605.19221199998</v>
      </c>
      <c r="C34" s="27">
        <v>398178691.96319991</v>
      </c>
      <c r="D34" s="17">
        <v>43.996000000000002</v>
      </c>
      <c r="E34" s="28">
        <f>SUM(E27:E33)</f>
        <v>19591.470564000003</v>
      </c>
      <c r="F34" s="29">
        <f>SUM(F27:F33)</f>
        <v>43.997</v>
      </c>
      <c r="I34" s="3"/>
    </row>
    <row r="35" spans="1:9" x14ac:dyDescent="0.25">
      <c r="A35" s="24" t="s">
        <v>35</v>
      </c>
      <c r="B35" s="25">
        <v>55758.359857000003</v>
      </c>
      <c r="C35" s="22">
        <v>200730095.48520002</v>
      </c>
      <c r="D35" s="13">
        <v>22.178999999999998</v>
      </c>
      <c r="E35" s="14">
        <v>9876.1103299999995</v>
      </c>
      <c r="F35" s="13">
        <v>22.178999999999998</v>
      </c>
    </row>
    <row r="36" spans="1:9" x14ac:dyDescent="0.25">
      <c r="A36" s="13" t="s">
        <v>36</v>
      </c>
      <c r="B36" s="25">
        <v>44022.855389999997</v>
      </c>
      <c r="C36" s="22">
        <v>158482279.40399998</v>
      </c>
      <c r="D36" s="13">
        <v>17.510999999999999</v>
      </c>
      <c r="E36" s="14">
        <v>7797.4916800000001</v>
      </c>
      <c r="F36" s="13">
        <v>17.510999999999999</v>
      </c>
    </row>
    <row r="37" spans="1:9" x14ac:dyDescent="0.25">
      <c r="A37" s="13" t="s">
        <v>37</v>
      </c>
      <c r="B37" s="25">
        <v>27030.313333000002</v>
      </c>
      <c r="C37" s="22">
        <v>97309127.998800009</v>
      </c>
      <c r="D37" s="13">
        <v>10.752000000000001</v>
      </c>
      <c r="E37" s="14">
        <v>4787.7694300000003</v>
      </c>
      <c r="F37" s="13">
        <v>10.752000000000001</v>
      </c>
    </row>
    <row r="38" spans="1:9" x14ac:dyDescent="0.25">
      <c r="A38" s="13" t="s">
        <v>38</v>
      </c>
      <c r="B38" s="25">
        <v>5020.7125779999997</v>
      </c>
      <c r="C38" s="22">
        <v>18074565.2808</v>
      </c>
      <c r="D38" s="13">
        <v>1.9970000000000001</v>
      </c>
      <c r="E38" s="14">
        <v>889.24623899999995</v>
      </c>
      <c r="F38" s="13">
        <v>1.9970000000000001</v>
      </c>
    </row>
    <row r="39" spans="1:9" x14ac:dyDescent="0.25">
      <c r="A39" s="13" t="s">
        <v>39</v>
      </c>
      <c r="B39" s="25">
        <v>2751.4404649999997</v>
      </c>
      <c r="C39" s="22">
        <v>9905185.6739999987</v>
      </c>
      <c r="D39" s="13">
        <v>1.0940000000000001</v>
      </c>
      <c r="E39" s="14">
        <v>487.148415</v>
      </c>
      <c r="F39" s="13">
        <v>1.0940000000000001</v>
      </c>
    </row>
    <row r="40" spans="1:9" x14ac:dyDescent="0.25">
      <c r="A40" s="13" t="s">
        <v>40</v>
      </c>
      <c r="B40" s="25">
        <v>2399.4921589999999</v>
      </c>
      <c r="C40" s="22">
        <v>8638171.7723999992</v>
      </c>
      <c r="D40" s="13">
        <v>0.95399999999999996</v>
      </c>
      <c r="E40" s="14">
        <v>424.80766699999998</v>
      </c>
      <c r="F40" s="13">
        <v>0.95399999999999996</v>
      </c>
    </row>
    <row r="41" spans="1:9" x14ac:dyDescent="0.25">
      <c r="A41" s="13" t="s">
        <v>41</v>
      </c>
      <c r="B41" s="25">
        <v>2016.1814669999999</v>
      </c>
      <c r="C41" s="22">
        <v>7258253.2811999992</v>
      </c>
      <c r="D41" s="13">
        <v>0.80200000000000005</v>
      </c>
      <c r="E41" s="14">
        <v>357.12342699999999</v>
      </c>
      <c r="F41" s="13">
        <v>0.80200000000000005</v>
      </c>
    </row>
    <row r="42" spans="1:9" x14ac:dyDescent="0.25">
      <c r="A42" s="13" t="s">
        <v>42</v>
      </c>
      <c r="B42" s="25">
        <v>1387.607524</v>
      </c>
      <c r="C42" s="22">
        <v>4995387.0864000004</v>
      </c>
      <c r="D42" s="13">
        <v>0.55200000000000005</v>
      </c>
      <c r="E42" s="14">
        <v>245.80066299999999</v>
      </c>
      <c r="F42" s="13">
        <v>0.55200000000000005</v>
      </c>
    </row>
    <row r="43" spans="1:9" x14ac:dyDescent="0.25">
      <c r="A43" s="13" t="s">
        <v>43</v>
      </c>
      <c r="B43" s="25">
        <v>406.58281099999999</v>
      </c>
      <c r="C43" s="22">
        <v>1463698.1195999999</v>
      </c>
      <c r="D43" s="13">
        <v>0.16200000000000001</v>
      </c>
      <c r="E43" s="14">
        <v>72.137151099999997</v>
      </c>
      <c r="F43" s="13">
        <v>0.16200000000000001</v>
      </c>
    </row>
    <row r="44" spans="1:9" x14ac:dyDescent="0.25">
      <c r="A44" s="13" t="s">
        <v>44</v>
      </c>
      <c r="B44" s="25">
        <v>0</v>
      </c>
      <c r="C44" s="22">
        <v>0</v>
      </c>
      <c r="D44" s="13">
        <v>0</v>
      </c>
      <c r="E44" s="14">
        <v>0</v>
      </c>
      <c r="F44" s="13">
        <v>0</v>
      </c>
    </row>
    <row r="45" spans="1:9" x14ac:dyDescent="0.25">
      <c r="A45" s="17" t="s">
        <v>45</v>
      </c>
      <c r="B45" s="27">
        <v>140793.54558399998</v>
      </c>
      <c r="C45" s="27">
        <f t="shared" ref="C45" si="0">B45*3600</f>
        <v>506856764.10239995</v>
      </c>
      <c r="D45" s="17">
        <v>56.003999999999998</v>
      </c>
      <c r="E45" s="28">
        <f>SUM(E35:E44)</f>
        <v>24937.6350021</v>
      </c>
      <c r="F45" s="29">
        <f>SUM(F35:F44)</f>
        <v>56.003</v>
      </c>
      <c r="I45" s="3"/>
    </row>
    <row r="46" spans="1:9" x14ac:dyDescent="0.25">
      <c r="A46" t="s">
        <v>46</v>
      </c>
      <c r="E46" s="30">
        <f>E34+E45</f>
        <v>44529.105566099999</v>
      </c>
      <c r="F46" s="31">
        <f>F34+F45</f>
        <v>100</v>
      </c>
    </row>
    <row r="47" spans="1:9" x14ac:dyDescent="0.25">
      <c r="E47" s="32"/>
    </row>
    <row r="48" spans="1:9" x14ac:dyDescent="0.25">
      <c r="A48" s="33" t="s">
        <v>47</v>
      </c>
    </row>
  </sheetData>
  <mergeCells count="8">
    <mergeCell ref="F1:I1"/>
    <mergeCell ref="A7:B7"/>
    <mergeCell ref="F7:G7"/>
    <mergeCell ref="A23:A26"/>
    <mergeCell ref="B23:D24"/>
    <mergeCell ref="E23:F24"/>
    <mergeCell ref="B25:D25"/>
    <mergeCell ref="E25:F25"/>
  </mergeCells>
  <hyperlinks>
    <hyperlink ref="A20" r:id="rId1" xr:uid="{C08A5511-39F5-4CE8-936C-16F275CE0B3A}"/>
  </hyperlinks>
  <pageMargins left="0.70866141732283472" right="0.31496062992125984" top="0.35433070866141736" bottom="0.74803149606299213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2024</vt:lpstr>
      <vt:lpstr>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2022-09-19T10:40:56Z</dcterms:created>
  <dcterms:modified xsi:type="dcterms:W3CDTF">2025-05-23T11:54:49Z</dcterms:modified>
</cp:coreProperties>
</file>