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cheros.rectorado.uvigo.es\comun\Calidad\Programas_Calidade\Medicion_Satisfaccion\Doutoramento\PAS\2021 Focus Group\Resultados\"/>
    </mc:Choice>
  </mc:AlternateContent>
  <bookViews>
    <workbookView xWindow="0" yWindow="0" windowWidth="28800" windowHeight="11100" tabRatio="500"/>
  </bookViews>
  <sheets>
    <sheet name="PORTADA" sheetId="1" r:id="rId1"/>
    <sheet name="RESP 1_Org e Des" sheetId="2" r:id="rId2"/>
    <sheet name="RESP 2_Info e Transp" sheetId="3" r:id="rId3"/>
    <sheet name="RESP 3_Calidade" sheetId="4" r:id="rId4"/>
    <sheet name="RESP 4_RecHumanos" sheetId="5" r:id="rId5"/>
    <sheet name="RESP 5_RecMateriais" sheetId="6" r:id="rId6"/>
    <sheet name="RESP 7_Xeral" sheetId="7" r:id="rId7"/>
    <sheet name="RESP Totais" sheetId="8" r:id="rId8"/>
    <sheet name="Fort e PM" sheetId="9" r:id="rId9"/>
  </sheets>
  <definedNames>
    <definedName name="_xlnm.Print_Area" localSheetId="8">'Fort e PM'!$A$1:$B$54</definedName>
    <definedName name="_xlnm.Print_Area" localSheetId="0">PORTADA!$A$1:$G$47</definedName>
    <definedName name="_xlnm.Print_Area" localSheetId="1">'RESP 1_Org e Des'!$A$1:$E$31</definedName>
    <definedName name="_xlnm.Print_Area" localSheetId="2">'RESP 2_Info e Transp'!$A$1:$E$29</definedName>
    <definedName name="_xlnm.Print_Area" localSheetId="3">'RESP 3_Calidade'!$A$1:$E$29</definedName>
    <definedName name="_xlnm.Print_Area" localSheetId="4">'RESP 4_RecHumanos'!$A$1:$E$30</definedName>
    <definedName name="_xlnm.Print_Area" localSheetId="5">'RESP 5_RecMateriais'!$A$1:$E$29</definedName>
    <definedName name="_xlnm.Print_Area" localSheetId="6">'RESP 7_Xeral'!$A$1:$E$28</definedName>
    <definedName name="_xlnm.Print_Area" localSheetId="7">'RESP Totais'!$A$1:$G$58</definedName>
  </definedNames>
  <calcPr calcId="162913"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8" i="8" l="1"/>
  <c r="G19" i="8" s="1"/>
  <c r="E15" i="8"/>
  <c r="H15" i="8" s="1"/>
  <c r="E14" i="8"/>
  <c r="H14" i="8" s="1"/>
  <c r="C10" i="8"/>
  <c r="H10" i="8" s="1"/>
  <c r="B6" i="8"/>
  <c r="H6" i="8" s="1"/>
  <c r="B4" i="7"/>
  <c r="B5" i="7" s="1"/>
  <c r="B5" i="6"/>
  <c r="F17" i="8" s="1"/>
  <c r="H17" i="8" s="1"/>
  <c r="B4" i="6"/>
  <c r="F16" i="8" s="1"/>
  <c r="B7" i="5"/>
  <c r="E6" i="5"/>
  <c r="B6" i="5"/>
  <c r="B5" i="5"/>
  <c r="B4" i="5"/>
  <c r="E13" i="8" s="1"/>
  <c r="B5" i="4"/>
  <c r="D12" i="8" s="1"/>
  <c r="H12" i="8" s="1"/>
  <c r="B4" i="4"/>
  <c r="B6" i="4" s="1"/>
  <c r="B6" i="3"/>
  <c r="E5" i="3"/>
  <c r="B5" i="3"/>
  <c r="B4" i="3"/>
  <c r="C9" i="8" s="1"/>
  <c r="B7" i="2"/>
  <c r="B8" i="8" s="1"/>
  <c r="H8" i="8" s="1"/>
  <c r="B6" i="2"/>
  <c r="B7" i="8" s="1"/>
  <c r="H7" i="8" s="1"/>
  <c r="B5" i="2"/>
  <c r="E4" i="2"/>
  <c r="B4" i="2"/>
  <c r="B5" i="8" s="1"/>
  <c r="H9" i="8" l="1"/>
  <c r="C19" i="8"/>
  <c r="H5" i="8"/>
  <c r="B19" i="8"/>
  <c r="F19" i="8"/>
  <c r="H16" i="8"/>
  <c r="H13" i="8"/>
  <c r="E20" i="8" s="1"/>
  <c r="E19" i="8"/>
  <c r="H18" i="8"/>
  <c r="E5" i="2"/>
  <c r="E4" i="4"/>
  <c r="E5" i="4"/>
  <c r="E4" i="6"/>
  <c r="D11" i="8"/>
  <c r="E6" i="2"/>
  <c r="E5" i="6"/>
  <c r="B6" i="6"/>
  <c r="E7" i="2"/>
  <c r="B8" i="2"/>
  <c r="E4" i="5"/>
  <c r="E4" i="7"/>
  <c r="E4" i="3"/>
  <c r="E5" i="5"/>
  <c r="D19" i="8" l="1"/>
  <c r="H11" i="8"/>
  <c r="E21" i="8" s="1"/>
  <c r="I17" i="8" l="1"/>
  <c r="I13" i="8"/>
  <c r="I9" i="8"/>
  <c r="I5" i="8"/>
  <c r="I16" i="8"/>
  <c r="I12" i="8"/>
  <c r="I8" i="8"/>
  <c r="I15" i="8"/>
  <c r="I11" i="8"/>
  <c r="I7" i="8"/>
  <c r="I18" i="8"/>
  <c r="I14" i="8"/>
  <c r="I10" i="8"/>
  <c r="I6" i="8"/>
  <c r="C20" i="8"/>
</calcChain>
</file>

<file path=xl/sharedStrings.xml><?xml version="1.0" encoding="utf-8"?>
<sst xmlns="http://schemas.openxmlformats.org/spreadsheetml/2006/main" count="115" uniqueCount="71">
  <si>
    <t xml:space="preserve">GRUPO DE OPINIÓN  </t>
  </si>
  <si>
    <t>Área de Calidade</t>
  </si>
  <si>
    <t>ORGANIZACIÓN E DESENVOLVEMENTO</t>
  </si>
  <si>
    <t>Pregunta</t>
  </si>
  <si>
    <t>Valoración (1-5)</t>
  </si>
  <si>
    <t>Elementos de mellora</t>
  </si>
  <si>
    <t>Observacións</t>
  </si>
  <si>
    <t>P1
Xestión CAPDs</t>
  </si>
  <si>
    <t>P2
Xestión Coordinador/a</t>
  </si>
  <si>
    <t>P3
Contacto</t>
  </si>
  <si>
    <t>P4
Coordinación servizos</t>
  </si>
  <si>
    <t>Media</t>
  </si>
  <si>
    <t>INFORMACIÓN E TRANSPARENCIA</t>
  </si>
  <si>
    <t>P5
Webs PD</t>
  </si>
  <si>
    <t>P6
Web Eido</t>
  </si>
  <si>
    <t>XESTIÓN DA CALIDADE
(SISTEMA DE GARANTÍA DE CALIDADE DE DOUTORAMENTO)</t>
  </si>
  <si>
    <t>P7
Xestión QSP</t>
  </si>
  <si>
    <t>P8
Mellora</t>
  </si>
  <si>
    <t>RECURSOS HUMANOS</t>
  </si>
  <si>
    <t>P9
Estrutura</t>
  </si>
  <si>
    <t>P10
Dotación</t>
  </si>
  <si>
    <t>P11
Formación</t>
  </si>
  <si>
    <t>RECURSOS MATERIAIS E SERVIZOS</t>
  </si>
  <si>
    <t>P12
Equipamento</t>
  </si>
  <si>
    <t>P13
Ferramentas</t>
  </si>
  <si>
    <t>Síntese: Valoración xeral do funcionamento</t>
  </si>
  <si>
    <t>P14
Xeral</t>
  </si>
  <si>
    <t>Xestión da Titulación</t>
  </si>
  <si>
    <t>Recursos</t>
  </si>
  <si>
    <t>XESTIÓN DA CALIDADE</t>
  </si>
  <si>
    <t>VALORACIÓN XERAL</t>
  </si>
  <si>
    <t>Preguntas</t>
  </si>
  <si>
    <t>Obxectivo de Calidade</t>
  </si>
  <si>
    <t>Media por criterio</t>
  </si>
  <si>
    <t>Media por dimensión</t>
  </si>
  <si>
    <t>Media global</t>
  </si>
  <si>
    <t>FORTALEZAS
(Aspectos positivos ou boas prácticas)</t>
  </si>
  <si>
    <t>PROPOSTAS DE MELLORA</t>
  </si>
  <si>
    <t>Discusión grupal</t>
  </si>
  <si>
    <t>Propostas de mellora</t>
  </si>
  <si>
    <t>Grupo 2 - Temática: XXX</t>
  </si>
  <si>
    <t>Grupo 3 - Temática: XXX</t>
  </si>
  <si>
    <t>Os coordinadores non traballan da mesma maneira.
O funcionamento do programa está moi ligado á vontade do/a coordinador/a.
Non poden / queren abarcalo todo.</t>
  </si>
  <si>
    <t>Os estudantes están despistados de como funciona o doutoramento. Qué facer e cando.
Problemas para darse de alta nos servizos electrónicos de Uvigo. Non son moi claras as instruccións.
Por máis que se lles lembra continuamente os trámites a realizar, ano tras ano moitos esquécense sempre das mesmas xestións.
Moitos estudantes non teñen clara nin a ubicación nin as funcións da EIDO. Moitas veces confunden as competencias dos Servizos Centrais coas das Áreas Académicas.</t>
  </si>
  <si>
    <t>As veces as novidades non son comunicadas ás Áreas Académicas.
Pouca coordinación entre os distintos ámbitos, de modo que cada que fai como mellor lle parece.
Diferencias notables na forma de traballar das distintas Áreas Académicas.</t>
  </si>
  <si>
    <t>No caso dalgún programa interuniversitario, a páxina Web a que se accede dende a Uvigo é a da Universidade responsable. ¿Pode levar a confusión ao alumnado?
Cada páxina Web é diferente e a información que se da é distinta para cada programa. ¿Non hai normas de estilo?
Moitas están desactualizadas.</t>
  </si>
  <si>
    <t>Non é fácil de atopar a información necesaria: formularios, normas, etc.
Falta información en inglés para o alumnado estranxeiro, e estamos a falar da Escola INTERNACIONAL de doutoramento. As Áreas temos que facer constamente de traductores.
Hai información difícil de localizar e que os usuarios non atopan ou descoñecen que está publicada.</t>
  </si>
  <si>
    <t>Incentivar os parabéns. Só nos chegan as queixas.
Chegan queixas sen fundamento, deberían filtrarse mellor para non ter que darlle reposta dende o servizo.</t>
  </si>
  <si>
    <t>Podería existir unha guía para os estudantes que comezan.
Melloras suxeitas á decisións informáticas, orzamentos e disponibilidade de programación.
Identificamos estes aspectos, pero dependemos dun programa informático e do seu mantemento.
Cando indentificamos aspectos que se poden mellorar, non resulta doado aplicalos, especialmente coa aplicación informática.</t>
  </si>
  <si>
    <t>Flexibilidade no horario.
O alumnado non ten clara a estructura do PAS que xestiona os programas de doutoramento: ubicación, contacto,… Non saben a quén dirixirse en moitos casos. Na Web non constan os datos de contacto necesarios.</t>
  </si>
  <si>
    <t>A forma de traballo depende moito da área correspondente.
Número insuficiente.</t>
  </si>
  <si>
    <t>Prodúcense cambios continuos na lexislación que dificultan estar ó día e dar a información aos alumnos/directores. Exemplo: problemática das teses con artigos, protección dereitos, dereitos de autor, …
Formación en habilidades comunicativas, empatía, trato humano, amabilidade.
Ata o de agora é ensaio-erro.</t>
  </si>
  <si>
    <t>A aplicación informática Xescampus é moi inflexible. Dependemos demasiado dos informáticos para solventar incidencias.
Os cambios/melloras solicitados na aplicación informática tardan en aplicarse ou non chega a aplicarse nunca.
Certas incidencias en Xescampus tardan en resolverse, xa que dependemos do mantenemento do aplicativo.
O funcionamento tanto da secretaría virtual como Xescampus é farragoso e en moitos casos non axiliza o traballo.
Xescampus limita moito e non acaba de funcionar correctamente.
Algúns aspectos da aplicación non son claros.</t>
  </si>
  <si>
    <t>Algúns coordinadores parecen confundir o traballo administrativo co do propio programa de doutoramento.</t>
  </si>
  <si>
    <t>Calidade no seguemento do alumnado durante todos os seus anos de matrícula en doutoramento</t>
  </si>
  <si>
    <t>Rápida resposta e continua colaboración coa Sección de Posgrao</t>
  </si>
  <si>
    <t>Co seguemento do alumnado a fase final de depósito da tese é mais doada de xestionar</t>
  </si>
  <si>
    <t>A informatización de procedementos.</t>
  </si>
  <si>
    <t>Colaboración entre as distintas Áreas e Servizos Centrais.</t>
  </si>
  <si>
    <t>Os programas teñen unha estructura temporal ben definida.</t>
  </si>
  <si>
    <t>Confianza dos coordinadores no teu criterio.</t>
  </si>
  <si>
    <t>Flexibilidade para actuar no posto de traballo.</t>
  </si>
  <si>
    <t>O trato co persoal de Posgrao / Eido.</t>
  </si>
  <si>
    <t>As distintas comisións académicas traballan de distintas maneiras.
Descoñecemento dos procedementos e uso das aplicacións informáticas nas que están implicados.
Xestión das actividades (documento de actividades).
Non están coordinados co calendario académico.</t>
  </si>
  <si>
    <t>Periodicidade de procesos</t>
  </si>
  <si>
    <t>Reunións da CAPD (periódicas se é necesario)</t>
  </si>
  <si>
    <t>Envío das actas/acordos ás áreas de posgrao</t>
  </si>
  <si>
    <t>Composición dos tribunais de teses correcta</t>
  </si>
  <si>
    <t>Cadro de competencias de cada perfil</t>
  </si>
  <si>
    <t>Grupo 1 - Temática: 1 A xestión desenvolvida polas comisións académicas dos programas de doutoramento (CAPD)</t>
  </si>
  <si>
    <r>
      <t xml:space="preserve">Satisfacción en Doutoramento
</t>
    </r>
    <r>
      <rPr>
        <b/>
        <sz val="36"/>
        <color rgb="FF7030A0"/>
        <rFont val="Arial"/>
        <family val="2"/>
        <charset val="1"/>
      </rPr>
      <t xml:space="preserve">
PAS campus Vigo 
</t>
    </r>
    <r>
      <rPr>
        <b/>
        <sz val="26"/>
        <color rgb="FF7030A0"/>
        <rFont val="Arial"/>
        <family val="2"/>
        <charset val="1"/>
      </rPr>
      <t>Sesión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</si>
</sst>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rgb="FF000000"/>
      <name val="Calibri"/>
      <family val="2"/>
      <charset val="1"/>
    </font>
    <font>
      <u/>
      <sz val="11"/>
      <color rgb="FF0000FF"/>
      <name val="Calibri"/>
      <family val="2"/>
      <charset val="1"/>
    </font>
    <font>
      <b/>
      <sz val="16"/>
      <name val="Calibri"/>
      <family val="2"/>
      <charset val="1"/>
    </font>
    <font>
      <b/>
      <sz val="20"/>
      <name val="Arial"/>
      <family val="2"/>
      <charset val="1"/>
    </font>
    <font>
      <b/>
      <sz val="28"/>
      <color rgb="FF7030A0"/>
      <name val="Arial"/>
      <family val="2"/>
      <charset val="1"/>
    </font>
    <font>
      <b/>
      <sz val="36"/>
      <color rgb="FF7030A0"/>
      <name val="Arial"/>
      <family val="2"/>
      <charset val="1"/>
    </font>
    <font>
      <b/>
      <sz val="26"/>
      <color rgb="FF7030A0"/>
      <name val="Arial"/>
      <family val="2"/>
      <charset val="1"/>
    </font>
    <font>
      <sz val="20"/>
      <color rgb="FF000000"/>
      <name val="Arial"/>
      <family val="2"/>
      <charset val="1"/>
    </font>
    <font>
      <sz val="11"/>
      <color rgb="FF7030A0"/>
      <name val="Calibri"/>
      <family val="2"/>
      <charset val="1"/>
    </font>
    <font>
      <b/>
      <sz val="14"/>
      <color rgb="FF2C1C65"/>
      <name val="ITC New Baskerville Std"/>
      <family val="1"/>
      <charset val="1"/>
    </font>
    <font>
      <b/>
      <sz val="16"/>
      <color rgb="FF000000"/>
      <name val="Calibri"/>
      <family val="2"/>
      <charset val="1"/>
    </font>
    <font>
      <b/>
      <sz val="14"/>
      <color rgb="FF000000"/>
      <name val="Arial"/>
      <family val="2"/>
      <charset val="1"/>
    </font>
    <font>
      <sz val="11"/>
      <color rgb="FF000000"/>
      <name val="Arial"/>
      <family val="2"/>
      <charset val="1"/>
    </font>
    <font>
      <b/>
      <sz val="12"/>
      <color rgb="FF000000"/>
      <name val="Arial"/>
      <family val="2"/>
      <charset val="1"/>
    </font>
    <font>
      <sz val="9"/>
      <color rgb="FF000000"/>
      <name val="Arial"/>
      <family val="2"/>
      <charset val="1"/>
    </font>
    <font>
      <sz val="11"/>
      <color rgb="FFFFFFFF"/>
      <name val="Arial"/>
      <family val="2"/>
      <charset val="1"/>
    </font>
    <font>
      <b/>
      <sz val="11"/>
      <color rgb="FF0070C0"/>
      <name val="Arial"/>
      <family val="2"/>
      <charset val="1"/>
    </font>
    <font>
      <b/>
      <sz val="16"/>
      <color rgb="FF0070C0"/>
      <name val="Arial"/>
      <family val="2"/>
      <charset val="1"/>
    </font>
    <font>
      <i/>
      <sz val="22"/>
      <color rgb="FF000000"/>
      <name val="Arial"/>
      <family val="2"/>
      <charset val="1"/>
    </font>
    <font>
      <i/>
      <sz val="24"/>
      <color rgb="FF000000"/>
      <name val="Arial"/>
      <family val="2"/>
      <charset val="1"/>
    </font>
    <font>
      <sz val="10"/>
      <color rgb="FF000000"/>
      <name val="Arial"/>
      <family val="2"/>
      <charset val="1"/>
    </font>
    <font>
      <sz val="14"/>
      <color rgb="FF000000"/>
      <name val="Arial"/>
      <family val="2"/>
      <charset val="1"/>
    </font>
    <font>
      <sz val="11"/>
      <name val="Calibri"/>
      <family val="2"/>
      <charset val="1"/>
    </font>
    <font>
      <b/>
      <sz val="14"/>
      <color rgb="FF0070C0"/>
      <name val="Arial"/>
      <family val="2"/>
      <charset val="1"/>
    </font>
    <font>
      <sz val="16"/>
      <color rgb="FF0070C0"/>
      <name val="Arial"/>
      <family val="2"/>
      <charset val="1"/>
    </font>
    <font>
      <b/>
      <i/>
      <sz val="14"/>
      <color rgb="FF0070C0"/>
      <name val="Arial"/>
      <family val="2"/>
      <charset val="1"/>
    </font>
    <font>
      <i/>
      <sz val="14"/>
      <color rgb="FF0070C0"/>
      <name val="Arial"/>
      <family val="2"/>
      <charset val="1"/>
    </font>
    <font>
      <i/>
      <sz val="14"/>
      <color rgb="FF000000"/>
      <name val="Calibri"/>
      <family val="2"/>
      <charset val="1"/>
    </font>
    <font>
      <b/>
      <sz val="22"/>
      <color rgb="FF0070C0"/>
      <name val="Arial"/>
      <family val="2"/>
      <charset val="1"/>
    </font>
    <font>
      <i/>
      <sz val="22"/>
      <color rgb="FF0070C0"/>
      <name val="Arial"/>
      <family val="2"/>
      <charset val="1"/>
    </font>
    <font>
      <b/>
      <sz val="24"/>
      <color rgb="FF0070C0"/>
      <name val="Arial"/>
      <family val="2"/>
      <charset val="1"/>
    </font>
    <font>
      <sz val="18"/>
      <color rgb="FF000000"/>
      <name val="Arial"/>
      <family val="2"/>
      <charset val="1"/>
    </font>
  </fonts>
  <fills count="9">
    <fill>
      <patternFill patternType="none"/>
    </fill>
    <fill>
      <patternFill patternType="gray125"/>
    </fill>
    <fill>
      <patternFill patternType="solid">
        <fgColor rgb="FFFFFFFF"/>
        <bgColor rgb="FFFFFFCC"/>
      </patternFill>
    </fill>
    <fill>
      <patternFill patternType="solid">
        <fgColor rgb="FFB9CDE5"/>
        <bgColor rgb="FFCCC1DA"/>
      </patternFill>
    </fill>
    <fill>
      <patternFill patternType="solid">
        <fgColor rgb="FFDCE6F2"/>
        <bgColor rgb="FFDBEEF4"/>
      </patternFill>
    </fill>
    <fill>
      <patternFill patternType="solid">
        <fgColor rgb="FFDBEEF4"/>
        <bgColor rgb="FFDCE6F2"/>
      </patternFill>
    </fill>
    <fill>
      <patternFill patternType="solid">
        <fgColor rgb="FFD9D9D9"/>
        <bgColor rgb="FFDCE6F2"/>
      </patternFill>
    </fill>
    <fill>
      <patternFill patternType="solid">
        <fgColor rgb="FF000000"/>
        <bgColor rgb="FF003300"/>
      </patternFill>
    </fill>
    <fill>
      <patternFill patternType="solid">
        <fgColor rgb="FFCCC1DA"/>
        <bgColor rgb="FFB9CDE5"/>
      </patternFill>
    </fill>
  </fills>
  <borders count="6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0070C0"/>
      </right>
      <top/>
      <bottom style="medium">
        <color rgb="FF0070C0"/>
      </bottom>
      <diagonal/>
    </border>
    <border>
      <left style="medium">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thin">
        <color rgb="FF0070C0"/>
      </left>
      <right style="medium">
        <color rgb="FF0070C0"/>
      </right>
      <top style="medium">
        <color rgb="FF0070C0"/>
      </top>
      <bottom style="medium">
        <color rgb="FF0070C0"/>
      </bottom>
      <diagonal/>
    </border>
    <border>
      <left style="medium">
        <color auto="1"/>
      </left>
      <right/>
      <top/>
      <bottom/>
      <diagonal/>
    </border>
    <border>
      <left style="medium">
        <color rgb="FF0070C0"/>
      </left>
      <right/>
      <top style="medium">
        <color rgb="FF0070C0"/>
      </top>
      <bottom style="thin">
        <color rgb="FF0070C0"/>
      </bottom>
      <diagonal/>
    </border>
    <border>
      <left/>
      <right/>
      <top style="medium">
        <color rgb="FF0070C0"/>
      </top>
      <bottom style="thin">
        <color rgb="FF0070C0"/>
      </bottom>
      <diagonal/>
    </border>
    <border>
      <left/>
      <right style="medium">
        <color rgb="FF0070C0"/>
      </right>
      <top style="medium">
        <color rgb="FF0070C0"/>
      </top>
      <bottom style="thin">
        <color rgb="FF0070C0"/>
      </bottom>
      <diagonal/>
    </border>
    <border>
      <left style="medium">
        <color rgb="FF0070C0"/>
      </left>
      <right/>
      <top style="thin">
        <color rgb="FF0070C0"/>
      </top>
      <bottom style="hair">
        <color rgb="FF0070C0"/>
      </bottom>
      <diagonal/>
    </border>
    <border>
      <left style="medium">
        <color rgb="FF0070C0"/>
      </left>
      <right style="thin">
        <color rgb="FF0070C0"/>
      </right>
      <top style="thin">
        <color rgb="FF0070C0"/>
      </top>
      <bottom style="hair">
        <color rgb="FF0070C0"/>
      </bottom>
      <diagonal/>
    </border>
    <border>
      <left style="thin">
        <color rgb="FF0070C0"/>
      </left>
      <right style="thin">
        <color rgb="FF0070C0"/>
      </right>
      <top style="thin">
        <color rgb="FF0070C0"/>
      </top>
      <bottom style="hair">
        <color rgb="FF0070C0"/>
      </bottom>
      <diagonal/>
    </border>
    <border>
      <left style="thin">
        <color rgb="FF0070C0"/>
      </left>
      <right style="medium">
        <color rgb="FF0070C0"/>
      </right>
      <top style="thin">
        <color rgb="FF0070C0"/>
      </top>
      <bottom style="hair">
        <color rgb="FF0070C0"/>
      </bottom>
      <diagonal/>
    </border>
    <border>
      <left/>
      <right style="medium">
        <color auto="1"/>
      </right>
      <top style="thin">
        <color rgb="FF0070C0"/>
      </top>
      <bottom style="hair">
        <color rgb="FF0070C0"/>
      </bottom>
      <diagonal/>
    </border>
    <border>
      <left style="medium">
        <color rgb="FF0070C0"/>
      </left>
      <right/>
      <top/>
      <bottom style="hair">
        <color rgb="FF0070C0"/>
      </bottom>
      <diagonal/>
    </border>
    <border>
      <left style="medium">
        <color rgb="FF0070C0"/>
      </left>
      <right style="thin">
        <color rgb="FF0070C0"/>
      </right>
      <top/>
      <bottom style="hair">
        <color rgb="FF0070C0"/>
      </bottom>
      <diagonal/>
    </border>
    <border>
      <left style="thin">
        <color rgb="FF0070C0"/>
      </left>
      <right style="thin">
        <color rgb="FF0070C0"/>
      </right>
      <top/>
      <bottom style="hair">
        <color rgb="FF0070C0"/>
      </bottom>
      <diagonal/>
    </border>
    <border>
      <left style="thin">
        <color rgb="FF0070C0"/>
      </left>
      <right style="medium">
        <color rgb="FF0070C0"/>
      </right>
      <top/>
      <bottom style="hair">
        <color rgb="FF0070C0"/>
      </bottom>
      <diagonal/>
    </border>
    <border>
      <left/>
      <right style="medium">
        <color auto="1"/>
      </right>
      <top/>
      <bottom style="hair">
        <color rgb="FF0070C0"/>
      </bottom>
      <diagonal/>
    </border>
    <border>
      <left style="medium">
        <color rgb="FF0070C0"/>
      </left>
      <right/>
      <top style="hair">
        <color rgb="FF0070C0"/>
      </top>
      <bottom style="hair">
        <color rgb="FF0070C0"/>
      </bottom>
      <diagonal/>
    </border>
    <border>
      <left style="medium">
        <color rgb="FF0070C0"/>
      </left>
      <right style="thin">
        <color rgb="FF0070C0"/>
      </right>
      <top style="hair">
        <color rgb="FF0070C0"/>
      </top>
      <bottom style="hair">
        <color rgb="FF0070C0"/>
      </bottom>
      <diagonal/>
    </border>
    <border>
      <left style="thin">
        <color rgb="FF0070C0"/>
      </left>
      <right style="thin">
        <color rgb="FF0070C0"/>
      </right>
      <top style="hair">
        <color rgb="FF0070C0"/>
      </top>
      <bottom style="hair">
        <color rgb="FF0070C0"/>
      </bottom>
      <diagonal/>
    </border>
    <border>
      <left style="thin">
        <color rgb="FF0070C0"/>
      </left>
      <right style="medium">
        <color rgb="FF0070C0"/>
      </right>
      <top style="hair">
        <color rgb="FF0070C0"/>
      </top>
      <bottom style="hair">
        <color rgb="FF0070C0"/>
      </bottom>
      <diagonal/>
    </border>
    <border>
      <left/>
      <right style="medium">
        <color auto="1"/>
      </right>
      <top style="hair">
        <color rgb="FF0070C0"/>
      </top>
      <bottom style="hair">
        <color rgb="FF0070C0"/>
      </bottom>
      <diagonal/>
    </border>
    <border>
      <left style="medium">
        <color rgb="FF0070C0"/>
      </left>
      <right/>
      <top style="hair">
        <color rgb="FF0070C0"/>
      </top>
      <bottom style="medium">
        <color rgb="FF0070C0"/>
      </bottom>
      <diagonal/>
    </border>
    <border>
      <left style="medium">
        <color rgb="FF0070C0"/>
      </left>
      <right style="thin">
        <color rgb="FF0070C0"/>
      </right>
      <top style="hair">
        <color rgb="FF0070C0"/>
      </top>
      <bottom style="medium">
        <color rgb="FF0070C0"/>
      </bottom>
      <diagonal/>
    </border>
    <border>
      <left style="thin">
        <color rgb="FF0070C0"/>
      </left>
      <right style="thin">
        <color rgb="FF0070C0"/>
      </right>
      <top style="hair">
        <color rgb="FF0070C0"/>
      </top>
      <bottom style="medium">
        <color rgb="FF0070C0"/>
      </bottom>
      <diagonal/>
    </border>
    <border>
      <left style="thin">
        <color rgb="FF0070C0"/>
      </left>
      <right style="medium">
        <color rgb="FF0070C0"/>
      </right>
      <top style="hair">
        <color rgb="FF0070C0"/>
      </top>
      <bottom style="medium">
        <color rgb="FF0070C0"/>
      </bottom>
      <diagonal/>
    </border>
    <border>
      <left/>
      <right style="medium">
        <color auto="1"/>
      </right>
      <top style="hair">
        <color rgb="FF0070C0"/>
      </top>
      <bottom style="medium">
        <color rgb="FF0070C0"/>
      </bottom>
      <diagonal/>
    </border>
    <border>
      <left style="medium">
        <color rgb="FF0070C0"/>
      </left>
      <right/>
      <top style="medium">
        <color rgb="FF0070C0"/>
      </top>
      <bottom style="hair">
        <color rgb="FF0070C0"/>
      </bottom>
      <diagonal/>
    </border>
    <border>
      <left style="medium">
        <color rgb="FF0070C0"/>
      </left>
      <right style="thin">
        <color rgb="FF0070C0"/>
      </right>
      <top style="medium">
        <color rgb="FF0070C0"/>
      </top>
      <bottom style="hair">
        <color rgb="FF0070C0"/>
      </bottom>
      <diagonal/>
    </border>
    <border>
      <left style="thin">
        <color rgb="FF0070C0"/>
      </left>
      <right style="thin">
        <color rgb="FF0070C0"/>
      </right>
      <top style="medium">
        <color rgb="FF0070C0"/>
      </top>
      <bottom style="hair">
        <color rgb="FF0070C0"/>
      </bottom>
      <diagonal/>
    </border>
    <border>
      <left style="thin">
        <color rgb="FF0070C0"/>
      </left>
      <right style="medium">
        <color rgb="FF0070C0"/>
      </right>
      <top style="medium">
        <color rgb="FF0070C0"/>
      </top>
      <bottom style="hair">
        <color rgb="FF0070C0"/>
      </bottom>
      <diagonal/>
    </border>
    <border>
      <left/>
      <right style="medium">
        <color auto="1"/>
      </right>
      <top style="medium">
        <color rgb="FF0070C0"/>
      </top>
      <bottom style="hair">
        <color rgb="FF0070C0"/>
      </bottom>
      <diagonal/>
    </border>
    <border>
      <left style="medium">
        <color rgb="FF0070C0"/>
      </left>
      <right/>
      <top style="medium">
        <color rgb="FF0070C0"/>
      </top>
      <bottom/>
      <diagonal/>
    </border>
    <border>
      <left style="medium">
        <color rgb="FF0070C0"/>
      </left>
      <right style="thin">
        <color rgb="FF0070C0"/>
      </right>
      <top style="medium">
        <color rgb="FF0070C0"/>
      </top>
      <bottom/>
      <diagonal/>
    </border>
    <border>
      <left style="thin">
        <color rgb="FF0070C0"/>
      </left>
      <right style="thin">
        <color rgb="FF0070C0"/>
      </right>
      <top style="medium">
        <color rgb="FF0070C0"/>
      </top>
      <bottom/>
      <diagonal/>
    </border>
    <border>
      <left style="thin">
        <color rgb="FF0070C0"/>
      </left>
      <right style="medium">
        <color rgb="FF0070C0"/>
      </right>
      <top style="medium">
        <color rgb="FF0070C0"/>
      </top>
      <bottom/>
      <diagonal/>
    </border>
    <border>
      <left/>
      <right style="medium">
        <color auto="1"/>
      </right>
      <top style="medium">
        <color rgb="FF0070C0"/>
      </top>
      <bottom/>
      <diagonal/>
    </border>
    <border>
      <left style="medium">
        <color rgb="FF0070C0"/>
      </left>
      <right style="medium">
        <color rgb="FF0070C0"/>
      </right>
      <top style="medium">
        <color rgb="FF0070C0"/>
      </top>
      <bottom style="medium">
        <color auto="1"/>
      </bottom>
      <diagonal/>
    </border>
    <border>
      <left style="medium">
        <color rgb="FF0070C0"/>
      </left>
      <right/>
      <top style="medium">
        <color auto="1"/>
      </top>
      <bottom/>
      <diagonal/>
    </border>
    <border>
      <left/>
      <right style="medium">
        <color rgb="FF0070C0"/>
      </right>
      <top style="medium">
        <color auto="1"/>
      </top>
      <bottom/>
      <diagonal/>
    </border>
    <border>
      <left style="medium">
        <color rgb="FF0070C0"/>
      </left>
      <right/>
      <top/>
      <bottom/>
      <diagonal/>
    </border>
    <border>
      <left/>
      <right style="medium">
        <color rgb="FF0070C0"/>
      </right>
      <top/>
      <bottom/>
      <diagonal/>
    </border>
    <border>
      <left style="medium">
        <color rgb="FF0070C0"/>
      </left>
      <right style="medium">
        <color rgb="FF0070C0"/>
      </right>
      <top style="medium">
        <color auto="1"/>
      </top>
      <bottom style="medium">
        <color auto="1"/>
      </bottom>
      <diagonal/>
    </border>
    <border>
      <left style="medium">
        <color rgb="FF0070C0"/>
      </left>
      <right/>
      <top/>
      <bottom style="medium">
        <color rgb="FF0070C0"/>
      </bottom>
      <diagonal/>
    </border>
  </borders>
  <cellStyleXfs count="2">
    <xf numFmtId="0" fontId="0" fillId="0" borderId="0"/>
    <xf numFmtId="0" fontId="1" fillId="0" borderId="0" applyBorder="0" applyProtection="0"/>
  </cellStyleXfs>
  <cellXfs count="116">
    <xf numFmtId="0" fontId="0" fillId="0" borderId="0" xfId="0"/>
    <xf numFmtId="0" fontId="2" fillId="0" borderId="0" xfId="1" applyFont="1" applyBorder="1" applyAlignment="1" applyProtection="1">
      <alignment vertical="center" wrapText="1"/>
    </xf>
    <xf numFmtId="0" fontId="7" fillId="0" borderId="0" xfId="0" applyFont="1"/>
    <xf numFmtId="0" fontId="3" fillId="0" borderId="0" xfId="1" applyFont="1" applyBorder="1" applyAlignment="1" applyProtection="1">
      <alignment vertical="center" wrapText="1"/>
    </xf>
    <xf numFmtId="14" fontId="3" fillId="0" borderId="0" xfId="1" applyNumberFormat="1" applyFont="1" applyBorder="1" applyAlignment="1" applyProtection="1">
      <alignment vertical="center" wrapText="1"/>
    </xf>
    <xf numFmtId="0" fontId="8" fillId="0" borderId="0" xfId="0" applyFont="1"/>
    <xf numFmtId="0" fontId="9" fillId="0" borderId="0" xfId="0" applyFont="1"/>
    <xf numFmtId="0" fontId="10" fillId="0" borderId="0" xfId="0" applyFont="1" applyBorder="1" applyAlignment="1">
      <alignment vertical="center" wrapText="1"/>
    </xf>
    <xf numFmtId="0" fontId="0" fillId="2" borderId="0" xfId="0" applyFill="1" applyAlignment="1">
      <alignment horizontal="center"/>
    </xf>
    <xf numFmtId="0" fontId="0" fillId="2" borderId="0" xfId="0" applyFill="1"/>
    <xf numFmtId="0" fontId="12" fillId="2" borderId="0" xfId="0" applyFont="1" applyFill="1"/>
    <xf numFmtId="0" fontId="13" fillId="4" borderId="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4" fillId="2" borderId="4" xfId="0" applyFont="1" applyFill="1" applyBorder="1" applyAlignment="1">
      <alignment horizontal="center" vertical="center" wrapText="1"/>
    </xf>
    <xf numFmtId="2" fontId="12" fillId="2" borderId="5" xfId="0" applyNumberFormat="1" applyFont="1" applyFill="1" applyBorder="1" applyAlignment="1">
      <alignment horizontal="center" vertical="center"/>
    </xf>
    <xf numFmtId="0" fontId="12" fillId="2" borderId="6" xfId="0" applyFont="1" applyFill="1" applyBorder="1" applyAlignment="1">
      <alignment horizontal="justify" vertical="center" wrapText="1"/>
    </xf>
    <xf numFmtId="0" fontId="12" fillId="2" borderId="7" xfId="0" applyFont="1" applyFill="1" applyBorder="1" applyAlignment="1">
      <alignment horizontal="justify" vertical="center" wrapText="1"/>
    </xf>
    <xf numFmtId="2" fontId="15" fillId="2" borderId="0" xfId="0" applyNumberFormat="1" applyFont="1" applyFill="1"/>
    <xf numFmtId="0" fontId="14" fillId="2" borderId="8" xfId="0" applyFont="1" applyFill="1" applyBorder="1" applyAlignment="1">
      <alignment horizontal="center" vertical="center" wrapText="1"/>
    </xf>
    <xf numFmtId="2" fontId="12" fillId="2" borderId="9" xfId="0" applyNumberFormat="1" applyFont="1" applyFill="1" applyBorder="1" applyAlignment="1">
      <alignment horizontal="center" vertical="center"/>
    </xf>
    <xf numFmtId="0" fontId="12" fillId="2" borderId="10" xfId="0" applyFont="1" applyFill="1" applyBorder="1" applyAlignment="1">
      <alignment horizontal="justify" vertical="center" wrapText="1"/>
    </xf>
    <xf numFmtId="0" fontId="12" fillId="2" borderId="11" xfId="0" applyFont="1" applyFill="1" applyBorder="1" applyAlignment="1">
      <alignment horizontal="justify" vertical="center" wrapText="1"/>
    </xf>
    <xf numFmtId="0" fontId="12" fillId="2" borderId="12" xfId="0" applyFont="1" applyFill="1" applyBorder="1" applyAlignment="1">
      <alignment horizontal="justify" vertical="center" wrapText="1"/>
    </xf>
    <xf numFmtId="0" fontId="12" fillId="2" borderId="13" xfId="0" applyFont="1" applyFill="1" applyBorder="1" applyAlignment="1">
      <alignment horizontal="justify" vertical="center" wrapText="1"/>
    </xf>
    <xf numFmtId="0" fontId="16" fillId="4" borderId="1" xfId="0" applyFont="1" applyFill="1" applyBorder="1" applyAlignment="1">
      <alignment horizontal="center" vertical="center"/>
    </xf>
    <xf numFmtId="0" fontId="12" fillId="2" borderId="0" xfId="0" applyFont="1" applyFill="1" applyAlignment="1">
      <alignment horizontal="center"/>
    </xf>
    <xf numFmtId="0" fontId="0" fillId="2" borderId="14" xfId="0" applyFill="1" applyBorder="1" applyAlignment="1">
      <alignment horizontal="center"/>
    </xf>
    <xf numFmtId="0" fontId="18" fillId="2" borderId="15" xfId="0" applyFont="1" applyFill="1" applyBorder="1" applyAlignment="1">
      <alignment horizontal="center" vertical="center"/>
    </xf>
    <xf numFmtId="0" fontId="0" fillId="2" borderId="16" xfId="0" applyFill="1" applyBorder="1" applyAlignment="1">
      <alignment horizontal="center"/>
    </xf>
    <xf numFmtId="0" fontId="18" fillId="2" borderId="14" xfId="0" applyFont="1" applyFill="1" applyBorder="1" applyAlignment="1">
      <alignment horizontal="right" vertical="center"/>
    </xf>
    <xf numFmtId="0" fontId="19" fillId="2" borderId="16" xfId="0" applyFont="1" applyFill="1" applyBorder="1" applyAlignment="1">
      <alignment horizontal="center" vertical="center"/>
    </xf>
    <xf numFmtId="0" fontId="13" fillId="2"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20" fillId="2" borderId="25" xfId="0" applyFont="1" applyFill="1" applyBorder="1" applyAlignment="1">
      <alignment horizontal="center" vertical="center" wrapText="1"/>
    </xf>
    <xf numFmtId="2" fontId="21" fillId="0" borderId="26" xfId="0" applyNumberFormat="1" applyFont="1" applyBorder="1" applyAlignment="1">
      <alignment horizontal="center" vertical="center"/>
    </xf>
    <xf numFmtId="2" fontId="21" fillId="6" borderId="27" xfId="0" applyNumberFormat="1" applyFont="1" applyFill="1" applyBorder="1" applyAlignment="1">
      <alignment horizontal="center" vertical="center"/>
    </xf>
    <xf numFmtId="2" fontId="21" fillId="6" borderId="28" xfId="0" applyNumberFormat="1" applyFont="1" applyFill="1" applyBorder="1" applyAlignment="1">
      <alignment horizontal="center" vertical="center"/>
    </xf>
    <xf numFmtId="2" fontId="21" fillId="6" borderId="26" xfId="0" applyNumberFormat="1" applyFont="1" applyFill="1" applyBorder="1" applyAlignment="1">
      <alignment horizontal="center" vertical="center"/>
    </xf>
    <xf numFmtId="2" fontId="21" fillId="6" borderId="29" xfId="0" applyNumberFormat="1" applyFont="1" applyFill="1" applyBorder="1" applyAlignment="1">
      <alignment horizontal="center" vertical="center"/>
    </xf>
    <xf numFmtId="2" fontId="22" fillId="7" borderId="0" xfId="0" applyNumberFormat="1" applyFont="1" applyFill="1"/>
    <xf numFmtId="2" fontId="0" fillId="2" borderId="0" xfId="0" applyNumberFormat="1" applyFill="1"/>
    <xf numFmtId="0" fontId="20" fillId="2" borderId="30" xfId="0" applyFont="1" applyFill="1" applyBorder="1" applyAlignment="1">
      <alignment horizontal="center" vertical="center" wrapText="1"/>
    </xf>
    <xf numFmtId="2" fontId="21" fillId="0" borderId="31" xfId="0" applyNumberFormat="1" applyFont="1" applyBorder="1" applyAlignment="1">
      <alignment horizontal="center" vertical="center"/>
    </xf>
    <xf numFmtId="2" fontId="21" fillId="6" borderId="32" xfId="0" applyNumberFormat="1" applyFont="1" applyFill="1" applyBorder="1" applyAlignment="1">
      <alignment horizontal="center" vertical="center"/>
    </xf>
    <xf numFmtId="2" fontId="21" fillId="6" borderId="33" xfId="0" applyNumberFormat="1" applyFont="1" applyFill="1" applyBorder="1" applyAlignment="1">
      <alignment horizontal="center" vertical="center"/>
    </xf>
    <xf numFmtId="2" fontId="21" fillId="6" borderId="31" xfId="0" applyNumberFormat="1" applyFont="1" applyFill="1" applyBorder="1" applyAlignment="1">
      <alignment horizontal="center" vertical="center"/>
    </xf>
    <xf numFmtId="2" fontId="21" fillId="6" borderId="34" xfId="0" applyNumberFormat="1" applyFont="1" applyFill="1" applyBorder="1" applyAlignment="1">
      <alignment horizontal="center" vertical="center"/>
    </xf>
    <xf numFmtId="0" fontId="20" fillId="2" borderId="35" xfId="0" applyFont="1" applyFill="1" applyBorder="1" applyAlignment="1">
      <alignment horizontal="center" vertical="center" wrapText="1"/>
    </xf>
    <xf numFmtId="2" fontId="21" fillId="0" borderId="36" xfId="0" applyNumberFormat="1" applyFont="1" applyBorder="1" applyAlignment="1">
      <alignment horizontal="center" vertical="center"/>
    </xf>
    <xf numFmtId="2" fontId="21" fillId="6" borderId="37" xfId="0" applyNumberFormat="1" applyFont="1" applyFill="1" applyBorder="1" applyAlignment="1">
      <alignment horizontal="center" vertical="center"/>
    </xf>
    <xf numFmtId="2" fontId="21" fillId="6" borderId="38" xfId="0" applyNumberFormat="1" applyFont="1" applyFill="1" applyBorder="1" applyAlignment="1">
      <alignment horizontal="center" vertical="center"/>
    </xf>
    <xf numFmtId="2" fontId="21" fillId="6" borderId="36" xfId="0" applyNumberFormat="1" applyFont="1" applyFill="1" applyBorder="1" applyAlignment="1">
      <alignment horizontal="center" vertical="center"/>
    </xf>
    <xf numFmtId="2" fontId="21" fillId="6" borderId="39" xfId="0" applyNumberFormat="1" applyFont="1" applyFill="1" applyBorder="1" applyAlignment="1">
      <alignment horizontal="center" vertical="center"/>
    </xf>
    <xf numFmtId="0" fontId="20" fillId="2" borderId="40" xfId="0" applyFont="1" applyFill="1" applyBorder="1" applyAlignment="1">
      <alignment horizontal="center" vertical="center" wrapText="1"/>
    </xf>
    <xf numFmtId="2" fontId="21" fillId="0" borderId="41" xfId="0" applyNumberFormat="1" applyFont="1" applyBorder="1" applyAlignment="1">
      <alignment horizontal="center" vertical="center"/>
    </xf>
    <xf numFmtId="2" fontId="21" fillId="6" borderId="42" xfId="0" applyNumberFormat="1" applyFont="1" applyFill="1" applyBorder="1" applyAlignment="1">
      <alignment horizontal="center" vertical="center"/>
    </xf>
    <xf numFmtId="2" fontId="21" fillId="6" borderId="43" xfId="0" applyNumberFormat="1" applyFont="1" applyFill="1" applyBorder="1" applyAlignment="1">
      <alignment horizontal="center" vertical="center"/>
    </xf>
    <xf numFmtId="2" fontId="21" fillId="6" borderId="41" xfId="0" applyNumberFormat="1" applyFont="1" applyFill="1" applyBorder="1" applyAlignment="1">
      <alignment horizontal="center" vertical="center"/>
    </xf>
    <xf numFmtId="2" fontId="21" fillId="6" borderId="44" xfId="0" applyNumberFormat="1" applyFont="1" applyFill="1" applyBorder="1" applyAlignment="1">
      <alignment horizontal="center" vertical="center"/>
    </xf>
    <xf numFmtId="0" fontId="20" fillId="2" borderId="45" xfId="0" applyFont="1" applyFill="1" applyBorder="1" applyAlignment="1">
      <alignment horizontal="center" vertical="center" wrapText="1"/>
    </xf>
    <xf numFmtId="2" fontId="21" fillId="6" borderId="46" xfId="0" applyNumberFormat="1" applyFont="1" applyFill="1" applyBorder="1" applyAlignment="1">
      <alignment horizontal="center" vertical="center"/>
    </xf>
    <xf numFmtId="2" fontId="21" fillId="0" borderId="47" xfId="0" applyNumberFormat="1" applyFont="1" applyBorder="1" applyAlignment="1">
      <alignment horizontal="center" vertical="center"/>
    </xf>
    <xf numFmtId="2" fontId="21" fillId="6" borderId="48" xfId="0" applyNumberFormat="1" applyFont="1" applyFill="1" applyBorder="1" applyAlignment="1">
      <alignment horizontal="center" vertical="center"/>
    </xf>
    <xf numFmtId="2" fontId="21" fillId="6" borderId="49" xfId="0" applyNumberFormat="1" applyFont="1" applyFill="1" applyBorder="1" applyAlignment="1">
      <alignment horizontal="center" vertical="center"/>
    </xf>
    <xf numFmtId="2" fontId="21" fillId="0" borderId="42" xfId="0" applyNumberFormat="1" applyFont="1" applyBorder="1" applyAlignment="1">
      <alignment horizontal="center" vertical="center"/>
    </xf>
    <xf numFmtId="2" fontId="21" fillId="6" borderId="47" xfId="0" applyNumberFormat="1" applyFont="1" applyFill="1" applyBorder="1" applyAlignment="1">
      <alignment horizontal="center" vertical="center"/>
    </xf>
    <xf numFmtId="2" fontId="21" fillId="0" borderId="48" xfId="0" applyNumberFormat="1" applyFont="1" applyBorder="1" applyAlignment="1">
      <alignment horizontal="center" vertical="center"/>
    </xf>
    <xf numFmtId="2" fontId="21" fillId="0" borderId="43" xfId="0" applyNumberFormat="1" applyFont="1" applyBorder="1" applyAlignment="1">
      <alignment horizontal="center" vertical="center"/>
    </xf>
    <xf numFmtId="2" fontId="21" fillId="0" borderId="46" xfId="0" applyNumberFormat="1" applyFont="1" applyBorder="1" applyAlignment="1">
      <alignment horizontal="center" vertical="center"/>
    </xf>
    <xf numFmtId="2" fontId="21" fillId="0" borderId="38" xfId="0" applyNumberFormat="1" applyFont="1" applyBorder="1" applyAlignment="1">
      <alignment horizontal="center" vertical="center"/>
    </xf>
    <xf numFmtId="0" fontId="20" fillId="2" borderId="50" xfId="0" applyFont="1" applyFill="1" applyBorder="1" applyAlignment="1">
      <alignment horizontal="center" vertical="center" wrapText="1"/>
    </xf>
    <xf numFmtId="2" fontId="21" fillId="6" borderId="51" xfId="0" applyNumberFormat="1" applyFont="1" applyFill="1" applyBorder="1" applyAlignment="1">
      <alignment horizontal="center" vertical="center"/>
    </xf>
    <xf numFmtId="2" fontId="21" fillId="6" borderId="52" xfId="0" applyNumberFormat="1" applyFont="1" applyFill="1" applyBorder="1" applyAlignment="1">
      <alignment horizontal="center" vertical="center"/>
    </xf>
    <xf numFmtId="2" fontId="21" fillId="6" borderId="53" xfId="0" applyNumberFormat="1" applyFont="1" applyFill="1" applyBorder="1" applyAlignment="1">
      <alignment horizontal="center" vertical="center"/>
    </xf>
    <xf numFmtId="2" fontId="21" fillId="0" borderId="54" xfId="0" applyNumberFormat="1" applyFont="1" applyBorder="1" applyAlignment="1">
      <alignment horizontal="center" vertical="center"/>
    </xf>
    <xf numFmtId="0" fontId="23" fillId="4" borderId="14" xfId="0" applyFont="1" applyFill="1" applyBorder="1" applyAlignment="1">
      <alignment horizontal="center" vertical="center"/>
    </xf>
    <xf numFmtId="2" fontId="24" fillId="2" borderId="18" xfId="0" applyNumberFormat="1" applyFont="1" applyFill="1" applyBorder="1" applyAlignment="1">
      <alignment horizontal="center" vertical="center"/>
    </xf>
    <xf numFmtId="2" fontId="24" fillId="2" borderId="19" xfId="0" applyNumberFormat="1" applyFont="1" applyFill="1" applyBorder="1" applyAlignment="1">
      <alignment horizontal="center" vertical="center"/>
    </xf>
    <xf numFmtId="2" fontId="24" fillId="2" borderId="20" xfId="0" applyNumberFormat="1" applyFont="1" applyFill="1" applyBorder="1" applyAlignment="1">
      <alignment horizontal="center" vertical="center"/>
    </xf>
    <xf numFmtId="2" fontId="24" fillId="2" borderId="16" xfId="0" applyNumberFormat="1" applyFont="1" applyFill="1" applyBorder="1" applyAlignment="1">
      <alignment horizontal="center" vertical="center"/>
    </xf>
    <xf numFmtId="0" fontId="25" fillId="4" borderId="14" xfId="0" applyFont="1" applyFill="1" applyBorder="1" applyAlignment="1">
      <alignment horizontal="center" vertical="center"/>
    </xf>
    <xf numFmtId="2" fontId="26" fillId="2" borderId="14" xfId="0" applyNumberFormat="1" applyFont="1" applyFill="1" applyBorder="1" applyAlignment="1">
      <alignment horizontal="center" vertical="center"/>
    </xf>
    <xf numFmtId="2" fontId="26" fillId="2" borderId="15" xfId="0" applyNumberFormat="1" applyFont="1" applyFill="1" applyBorder="1" applyAlignment="1">
      <alignment horizontal="center" vertical="center"/>
    </xf>
    <xf numFmtId="0" fontId="27" fillId="2" borderId="16" xfId="0" applyFont="1" applyFill="1" applyBorder="1" applyAlignment="1">
      <alignment horizontal="center"/>
    </xf>
    <xf numFmtId="2" fontId="26" fillId="8" borderId="50" xfId="0" applyNumberFormat="1" applyFont="1" applyFill="1" applyBorder="1" applyAlignment="1">
      <alignment horizontal="center" vertical="center"/>
    </xf>
    <xf numFmtId="0" fontId="28" fillId="4" borderId="14" xfId="0" applyFont="1" applyFill="1" applyBorder="1" applyAlignment="1">
      <alignment horizontal="center" vertical="center"/>
    </xf>
    <xf numFmtId="2" fontId="24" fillId="2" borderId="14" xfId="0" applyNumberFormat="1" applyFont="1" applyFill="1" applyBorder="1" applyAlignment="1">
      <alignment horizontal="center" vertical="center"/>
    </xf>
    <xf numFmtId="2" fontId="29" fillId="2" borderId="15" xfId="0" applyNumberFormat="1" applyFont="1" applyFill="1" applyBorder="1" applyAlignment="1">
      <alignment horizontal="center" vertical="center"/>
    </xf>
    <xf numFmtId="0" fontId="0" fillId="2" borderId="15" xfId="0" applyFill="1" applyBorder="1" applyAlignment="1">
      <alignment horizontal="center"/>
    </xf>
    <xf numFmtId="2" fontId="30" fillId="2" borderId="15" xfId="0" applyNumberFormat="1" applyFont="1" applyFill="1" applyBorder="1" applyAlignment="1">
      <alignment horizontal="center" vertical="center"/>
    </xf>
    <xf numFmtId="0" fontId="21" fillId="2" borderId="56" xfId="0" applyFont="1" applyFill="1" applyBorder="1" applyAlignment="1">
      <alignment horizontal="center" vertical="center" wrapText="1"/>
    </xf>
    <xf numFmtId="0" fontId="21" fillId="2" borderId="57" xfId="0" applyFont="1" applyFill="1" applyBorder="1" applyAlignment="1">
      <alignment horizontal="left" vertical="center" wrapText="1"/>
    </xf>
    <xf numFmtId="0" fontId="0" fillId="2" borderId="0" xfId="0" applyFill="1" applyAlignment="1">
      <alignment vertical="center" wrapText="1"/>
    </xf>
    <xf numFmtId="0" fontId="21" fillId="2" borderId="58" xfId="0" applyFont="1" applyFill="1" applyBorder="1" applyAlignment="1">
      <alignment horizontal="center" vertical="center" wrapText="1"/>
    </xf>
    <xf numFmtId="0" fontId="21" fillId="2" borderId="59" xfId="0" applyFont="1" applyFill="1" applyBorder="1" applyAlignment="1">
      <alignment horizontal="left" vertical="center" wrapText="1"/>
    </xf>
    <xf numFmtId="0" fontId="21" fillId="2" borderId="59" xfId="0" applyFont="1" applyFill="1" applyBorder="1" applyAlignment="1">
      <alignment vertical="center" wrapText="1"/>
    </xf>
    <xf numFmtId="0" fontId="11" fillId="2" borderId="57" xfId="0" applyFont="1" applyFill="1" applyBorder="1" applyAlignment="1">
      <alignment horizontal="center" vertical="center" wrapText="1"/>
    </xf>
    <xf numFmtId="0" fontId="0" fillId="2" borderId="58" xfId="0" applyFill="1" applyBorder="1" applyAlignment="1">
      <alignment vertical="center" wrapText="1"/>
    </xf>
    <xf numFmtId="0" fontId="11" fillId="2" borderId="59" xfId="0" applyFont="1" applyFill="1" applyBorder="1" applyAlignment="1">
      <alignment horizontal="center" vertical="center" wrapText="1"/>
    </xf>
    <xf numFmtId="0" fontId="0" fillId="2" borderId="61" xfId="0" applyFill="1" applyBorder="1" applyAlignment="1">
      <alignment vertical="center" wrapText="1"/>
    </xf>
    <xf numFmtId="0" fontId="0" fillId="2" borderId="17" xfId="0" applyFill="1" applyBorder="1" applyAlignment="1">
      <alignment vertical="center" wrapText="1"/>
    </xf>
    <xf numFmtId="0" fontId="3" fillId="0" borderId="0" xfId="1" applyFont="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0" fontId="11" fillId="3" borderId="1" xfId="0" applyFont="1" applyFill="1" applyBorder="1" applyAlignment="1">
      <alignment horizontal="center" vertical="center" wrapText="1"/>
    </xf>
    <xf numFmtId="2" fontId="17" fillId="2" borderId="1" xfId="0" applyNumberFormat="1" applyFont="1" applyFill="1" applyBorder="1" applyAlignment="1">
      <alignment horizontal="center" vertical="center"/>
    </xf>
    <xf numFmtId="0" fontId="31" fillId="8" borderId="55" xfId="0" applyFont="1" applyFill="1" applyBorder="1" applyAlignment="1">
      <alignment horizontal="center" vertical="center" wrapText="1"/>
    </xf>
    <xf numFmtId="0" fontId="31" fillId="8" borderId="60"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7B7"/>
      <rgbColor rgb="FF878787"/>
      <rgbColor rgb="FF9999FF"/>
      <rgbColor rgb="FF7030A0"/>
      <rgbColor rgb="FFFFFFCC"/>
      <rgbColor rgb="FFDBEEF4"/>
      <rgbColor rgb="FF660066"/>
      <rgbColor rgb="FFFF8080"/>
      <rgbColor rgb="FF0070C0"/>
      <rgbColor rgb="FFB9CDE5"/>
      <rgbColor rgb="FF000080"/>
      <rgbColor rgb="FFFF00FF"/>
      <rgbColor rgb="FFFFFF00"/>
      <rgbColor rgb="FF00FFFF"/>
      <rgbColor rgb="FF800080"/>
      <rgbColor rgb="FF800000"/>
      <rgbColor rgb="FF008080"/>
      <rgbColor rgb="FF0000FF"/>
      <rgbColor rgb="FF00B0F0"/>
      <rgbColor rgb="FFDCE6F2"/>
      <rgbColor rgb="FFD9D9D9"/>
      <rgbColor rgb="FFFFFF99"/>
      <rgbColor rgb="FFCCC1DA"/>
      <rgbColor rgb="FFFF99CC"/>
      <rgbColor rgb="FFCC99FF"/>
      <rgbColor rgb="FFFFCC99"/>
      <rgbColor rgb="FF3366FF"/>
      <rgbColor rgb="FF4BACC6"/>
      <rgbColor rgb="FF92D050"/>
      <rgbColor rgb="FFFFCC00"/>
      <rgbColor rgb="FFFF9900"/>
      <rgbColor rgb="FFE46C0A"/>
      <rgbColor rgb="FF595959"/>
      <rgbColor rgb="FF969696"/>
      <rgbColor rgb="FF003366"/>
      <rgbColor rgb="FF339966"/>
      <rgbColor rgb="FF003300"/>
      <rgbColor rgb="FF333300"/>
      <rgbColor rgb="FF993300"/>
      <rgbColor rgb="FF993366"/>
      <rgbColor rgb="FF2C1C65"/>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Organización e Desenvolvemento</a:t>
            </a:r>
          </a:p>
        </c:rich>
      </c:tx>
      <c:overlay val="0"/>
      <c:spPr>
        <a:noFill/>
        <a:ln w="0">
          <a:noFill/>
        </a:ln>
      </c:spPr>
    </c:title>
    <c:autoTitleDeleted val="0"/>
    <c:plotArea>
      <c:layout/>
      <c:lineChart>
        <c:grouping val="standard"/>
        <c:varyColors val="0"/>
        <c:ser>
          <c:idx val="0"/>
          <c:order val="0"/>
          <c:tx>
            <c:strRef>
              <c:f>'RESP 1_Org e Des'!$B$3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1_Org e Des'!$A$4:$A$7</c:f>
              <c:strCache>
                <c:ptCount val="4"/>
                <c:pt idx="0">
                  <c:v>P1
Xestión CAPDs</c:v>
                </c:pt>
                <c:pt idx="1">
                  <c:v>P2
Xestión Coordinador/a</c:v>
                </c:pt>
                <c:pt idx="2">
                  <c:v>P3
Contacto</c:v>
                </c:pt>
                <c:pt idx="3">
                  <c:v>P4
Coordinación servizos</c:v>
                </c:pt>
              </c:strCache>
            </c:strRef>
          </c:cat>
          <c:val>
            <c:numRef>
              <c:f>'RESP 1_Org e Des'!$B$4:$B$7</c:f>
              <c:numCache>
                <c:formatCode>0.00</c:formatCode>
                <c:ptCount val="4"/>
                <c:pt idx="0">
                  <c:v>3.2</c:v>
                </c:pt>
                <c:pt idx="1">
                  <c:v>3.75</c:v>
                </c:pt>
                <c:pt idx="2">
                  <c:v>4.4000000000000004</c:v>
                </c:pt>
                <c:pt idx="3">
                  <c:v>4.2</c:v>
                </c:pt>
              </c:numCache>
            </c:numRef>
          </c:val>
          <c:smooth val="0"/>
          <c:extLst>
            <c:ext xmlns:c16="http://schemas.microsoft.com/office/drawing/2014/chart" uri="{C3380CC4-5D6E-409C-BE32-E72D297353CC}">
              <c16:uniqueId val="{00000000-18CA-F047-AB05-040D5A0ABE60}"/>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1_Org e Des'!$A$4:$A$7</c:f>
              <c:strCache>
                <c:ptCount val="4"/>
                <c:pt idx="0">
                  <c:v>P1
Xestión CAPDs</c:v>
                </c:pt>
                <c:pt idx="1">
                  <c:v>P2
Xestión Coordinador/a</c:v>
                </c:pt>
                <c:pt idx="2">
                  <c:v>P3
Contacto</c:v>
                </c:pt>
                <c:pt idx="3">
                  <c:v>P4
Coordinación servizos</c:v>
                </c:pt>
              </c:strCache>
            </c:strRef>
          </c:cat>
          <c:val>
            <c:numRef>
              <c:f>'RESP 1_Org e Des'!$E$4:$E$7</c:f>
              <c:numCache>
                <c:formatCode>0.00</c:formatCode>
                <c:ptCount val="4"/>
                <c:pt idx="0">
                  <c:v>3.8875000000000002</c:v>
                </c:pt>
                <c:pt idx="1">
                  <c:v>3.8875000000000002</c:v>
                </c:pt>
                <c:pt idx="2">
                  <c:v>3.8875000000000002</c:v>
                </c:pt>
                <c:pt idx="3">
                  <c:v>3.8875000000000002</c:v>
                </c:pt>
              </c:numCache>
            </c:numRef>
          </c:val>
          <c:smooth val="0"/>
          <c:extLst>
            <c:ext xmlns:c16="http://schemas.microsoft.com/office/drawing/2014/chart" uri="{C3380CC4-5D6E-409C-BE32-E72D297353CC}">
              <c16:uniqueId val="{00000001-18CA-F047-AB05-040D5A0ABE60}"/>
            </c:ext>
          </c:extLst>
        </c:ser>
        <c:ser>
          <c:idx val="2"/>
          <c:order val="2"/>
          <c:tx>
            <c:strRef>
              <c:f>'RESP 1_Org e Des'!$B$3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1_Org e Des'!$A$4:$A$7</c:f>
              <c:strCache>
                <c:ptCount val="4"/>
                <c:pt idx="0">
                  <c:v>P1
Xestión CAPDs</c:v>
                </c:pt>
                <c:pt idx="1">
                  <c:v>P2
Xestión Coordinador/a</c:v>
                </c:pt>
                <c:pt idx="2">
                  <c:v>P3
Contacto</c:v>
                </c:pt>
                <c:pt idx="3">
                  <c:v>P4
Coordinación servizos</c:v>
                </c:pt>
              </c:strCache>
            </c:strRef>
          </c:cat>
          <c:val>
            <c:numRef>
              <c:f>'RESP 1_Org e Des'!$B$4:$B$7</c:f>
              <c:numCache>
                <c:formatCode>0.00</c:formatCode>
                <c:ptCount val="4"/>
                <c:pt idx="0">
                  <c:v>3.2</c:v>
                </c:pt>
                <c:pt idx="1">
                  <c:v>3.75</c:v>
                </c:pt>
                <c:pt idx="2">
                  <c:v>4.4000000000000004</c:v>
                </c:pt>
                <c:pt idx="3">
                  <c:v>4.2</c:v>
                </c:pt>
              </c:numCache>
            </c:numRef>
          </c:val>
          <c:smooth val="0"/>
          <c:extLst>
            <c:ext xmlns:c16="http://schemas.microsoft.com/office/drawing/2014/chart" uri="{C3380CC4-5D6E-409C-BE32-E72D297353CC}">
              <c16:uniqueId val="{00000002-18CA-F047-AB05-040D5A0ABE60}"/>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18CA-F047-AB05-040D5A0ABE60}"/>
              </c:ext>
            </c:extLst>
          </c:dPt>
          <c:dPt>
            <c:idx val="1"/>
            <c:bubble3D val="0"/>
            <c:extLst>
              <c:ext xmlns:c16="http://schemas.microsoft.com/office/drawing/2014/chart" uri="{C3380CC4-5D6E-409C-BE32-E72D297353CC}">
                <c16:uniqueId val="{00000004-18CA-F047-AB05-040D5A0ABE60}"/>
              </c:ext>
            </c:extLst>
          </c:dPt>
          <c:dPt>
            <c:idx val="2"/>
            <c:bubble3D val="0"/>
            <c:extLst>
              <c:ext xmlns:c16="http://schemas.microsoft.com/office/drawing/2014/chart" uri="{C3380CC4-5D6E-409C-BE32-E72D297353CC}">
                <c16:uniqueId val="{00000005-18CA-F047-AB05-040D5A0ABE60}"/>
              </c:ext>
            </c:extLst>
          </c:dPt>
          <c:dPt>
            <c:idx val="3"/>
            <c:bubble3D val="0"/>
            <c:extLst>
              <c:ext xmlns:c16="http://schemas.microsoft.com/office/drawing/2014/chart" uri="{C3380CC4-5D6E-409C-BE32-E72D297353CC}">
                <c16:uniqueId val="{00000006-18CA-F047-AB05-040D5A0ABE60}"/>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18CA-F047-AB05-040D5A0ABE60}"/>
                </c:ext>
              </c:extLst>
            </c:dLbl>
            <c:dLbl>
              <c:idx val="1"/>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18CA-F047-AB05-040D5A0ABE60}"/>
                </c:ext>
              </c:extLst>
            </c:dLbl>
            <c:dLbl>
              <c:idx val="2"/>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5-18CA-F047-AB05-040D5A0ABE60}"/>
                </c:ext>
              </c:extLst>
            </c:dLbl>
            <c:dLbl>
              <c:idx val="3"/>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6-18CA-F047-AB05-040D5A0ABE60}"/>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1_Org e Des'!$A$4:$A$7</c:f>
              <c:strCache>
                <c:ptCount val="4"/>
                <c:pt idx="0">
                  <c:v>P1
Xestión CAPDs</c:v>
                </c:pt>
                <c:pt idx="1">
                  <c:v>P2
Xestión Coordinador/a</c:v>
                </c:pt>
                <c:pt idx="2">
                  <c:v>P3
Contacto</c:v>
                </c:pt>
                <c:pt idx="3">
                  <c:v>P4
Coordinación servizos</c:v>
                </c:pt>
              </c:strCache>
            </c:strRef>
          </c:cat>
          <c:val>
            <c:numRef>
              <c:f>'RESP 1_Org e Des'!$E$4:$E$7</c:f>
              <c:numCache>
                <c:formatCode>0.00</c:formatCode>
                <c:ptCount val="4"/>
                <c:pt idx="0">
                  <c:v>3.8875000000000002</c:v>
                </c:pt>
                <c:pt idx="1">
                  <c:v>3.8875000000000002</c:v>
                </c:pt>
                <c:pt idx="2">
                  <c:v>3.8875000000000002</c:v>
                </c:pt>
                <c:pt idx="3">
                  <c:v>3.8875000000000002</c:v>
                </c:pt>
              </c:numCache>
            </c:numRef>
          </c:val>
          <c:smooth val="0"/>
          <c:extLst>
            <c:ext xmlns:c16="http://schemas.microsoft.com/office/drawing/2014/chart" uri="{C3380CC4-5D6E-409C-BE32-E72D297353CC}">
              <c16:uniqueId val="{00000007-18CA-F047-AB05-040D5A0ABE60}"/>
            </c:ext>
          </c:extLst>
        </c:ser>
        <c:dLbls>
          <c:showLegendKey val="0"/>
          <c:showVal val="0"/>
          <c:showCatName val="0"/>
          <c:showSerName val="0"/>
          <c:showPercent val="0"/>
          <c:showBubbleSize val="0"/>
        </c:dLbls>
        <c:hiLowLines>
          <c:spPr>
            <a:ln w="0">
              <a:noFill/>
            </a:ln>
          </c:spPr>
        </c:hiLowLines>
        <c:marker val="1"/>
        <c:smooth val="0"/>
        <c:axId val="72274646"/>
        <c:axId val="60077093"/>
      </c:lineChart>
      <c:catAx>
        <c:axId val="72274646"/>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60077093"/>
        <c:crosses val="autoZero"/>
        <c:auto val="1"/>
        <c:lblAlgn val="ctr"/>
        <c:lblOffset val="100"/>
        <c:noMultiLvlLbl val="0"/>
      </c:catAx>
      <c:valAx>
        <c:axId val="60077093"/>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72274646"/>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Información e Transparencia</a:t>
            </a:r>
          </a:p>
        </c:rich>
      </c:tx>
      <c:overlay val="0"/>
      <c:spPr>
        <a:noFill/>
        <a:ln w="0">
          <a:noFill/>
        </a:ln>
      </c:spPr>
    </c:title>
    <c:autoTitleDeleted val="0"/>
    <c:plotArea>
      <c:layout/>
      <c:lineChart>
        <c:grouping val="standard"/>
        <c:varyColors val="0"/>
        <c:ser>
          <c:idx val="0"/>
          <c:order val="0"/>
          <c:tx>
            <c:strRef>
              <c:f>'RESP 2_Info e Transp'!$B$3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2_Info e Transp'!$A$4:$A$5</c:f>
              <c:strCache>
                <c:ptCount val="2"/>
                <c:pt idx="0">
                  <c:v>P5
Webs PD</c:v>
                </c:pt>
                <c:pt idx="1">
                  <c:v>P6
Web Eido</c:v>
                </c:pt>
              </c:strCache>
            </c:strRef>
          </c:cat>
          <c:val>
            <c:numRef>
              <c:f>'RESP 2_Info e Transp'!$B$4:$B$5</c:f>
              <c:numCache>
                <c:formatCode>0.00</c:formatCode>
                <c:ptCount val="2"/>
                <c:pt idx="0">
                  <c:v>3.25</c:v>
                </c:pt>
                <c:pt idx="1">
                  <c:v>3.6</c:v>
                </c:pt>
              </c:numCache>
            </c:numRef>
          </c:val>
          <c:smooth val="0"/>
          <c:extLst>
            <c:ext xmlns:c16="http://schemas.microsoft.com/office/drawing/2014/chart" uri="{C3380CC4-5D6E-409C-BE32-E72D297353CC}">
              <c16:uniqueId val="{00000000-BEB8-4D41-9C77-0ADD610890F1}"/>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2_Info e Transp'!$A$4:$A$5</c:f>
              <c:strCache>
                <c:ptCount val="2"/>
                <c:pt idx="0">
                  <c:v>P5
Webs PD</c:v>
                </c:pt>
                <c:pt idx="1">
                  <c:v>P6
Web Eido</c:v>
                </c:pt>
              </c:strCache>
            </c:strRef>
          </c:cat>
          <c:val>
            <c:numRef>
              <c:f>'RESP 2_Info e Transp'!$E$4:$E$5</c:f>
              <c:numCache>
                <c:formatCode>0.00</c:formatCode>
                <c:ptCount val="2"/>
                <c:pt idx="0">
                  <c:v>3.4249999999999998</c:v>
                </c:pt>
                <c:pt idx="1">
                  <c:v>3.4249999999999998</c:v>
                </c:pt>
              </c:numCache>
            </c:numRef>
          </c:val>
          <c:smooth val="0"/>
          <c:extLst>
            <c:ext xmlns:c16="http://schemas.microsoft.com/office/drawing/2014/chart" uri="{C3380CC4-5D6E-409C-BE32-E72D297353CC}">
              <c16:uniqueId val="{00000001-BEB8-4D41-9C77-0ADD610890F1}"/>
            </c:ext>
          </c:extLst>
        </c:ser>
        <c:ser>
          <c:idx val="2"/>
          <c:order val="2"/>
          <c:tx>
            <c:strRef>
              <c:f>'RESP 2_Info e Transp'!$B$3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2_Info e Transp'!$A$4:$A$5</c:f>
              <c:strCache>
                <c:ptCount val="2"/>
                <c:pt idx="0">
                  <c:v>P5
Webs PD</c:v>
                </c:pt>
                <c:pt idx="1">
                  <c:v>P6
Web Eido</c:v>
                </c:pt>
              </c:strCache>
            </c:strRef>
          </c:cat>
          <c:val>
            <c:numRef>
              <c:f>'RESP 2_Info e Transp'!$B$4:$B$5</c:f>
              <c:numCache>
                <c:formatCode>0.00</c:formatCode>
                <c:ptCount val="2"/>
                <c:pt idx="0">
                  <c:v>3.25</c:v>
                </c:pt>
                <c:pt idx="1">
                  <c:v>3.6</c:v>
                </c:pt>
              </c:numCache>
            </c:numRef>
          </c:val>
          <c:smooth val="0"/>
          <c:extLst>
            <c:ext xmlns:c16="http://schemas.microsoft.com/office/drawing/2014/chart" uri="{C3380CC4-5D6E-409C-BE32-E72D297353CC}">
              <c16:uniqueId val="{00000002-BEB8-4D41-9C77-0ADD610890F1}"/>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BEB8-4D41-9C77-0ADD610890F1}"/>
              </c:ext>
            </c:extLst>
          </c:dPt>
          <c:dPt>
            <c:idx val="1"/>
            <c:bubble3D val="0"/>
            <c:extLst>
              <c:ext xmlns:c16="http://schemas.microsoft.com/office/drawing/2014/chart" uri="{C3380CC4-5D6E-409C-BE32-E72D297353CC}">
                <c16:uniqueId val="{00000004-BEB8-4D41-9C77-0ADD610890F1}"/>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BEB8-4D41-9C77-0ADD610890F1}"/>
                </c:ext>
              </c:extLst>
            </c:dLbl>
            <c:dLbl>
              <c:idx val="1"/>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BEB8-4D41-9C77-0ADD610890F1}"/>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2_Info e Transp'!$A$4:$A$5</c:f>
              <c:strCache>
                <c:ptCount val="2"/>
                <c:pt idx="0">
                  <c:v>P5
Webs PD</c:v>
                </c:pt>
                <c:pt idx="1">
                  <c:v>P6
Web Eido</c:v>
                </c:pt>
              </c:strCache>
            </c:strRef>
          </c:cat>
          <c:val>
            <c:numRef>
              <c:f>'RESP 2_Info e Transp'!$E$4:$E$5</c:f>
              <c:numCache>
                <c:formatCode>0.00</c:formatCode>
                <c:ptCount val="2"/>
                <c:pt idx="0">
                  <c:v>3.4249999999999998</c:v>
                </c:pt>
                <c:pt idx="1">
                  <c:v>3.4249999999999998</c:v>
                </c:pt>
              </c:numCache>
            </c:numRef>
          </c:val>
          <c:smooth val="0"/>
          <c:extLst>
            <c:ext xmlns:c16="http://schemas.microsoft.com/office/drawing/2014/chart" uri="{C3380CC4-5D6E-409C-BE32-E72D297353CC}">
              <c16:uniqueId val="{00000005-BEB8-4D41-9C77-0ADD610890F1}"/>
            </c:ext>
          </c:extLst>
        </c:ser>
        <c:dLbls>
          <c:showLegendKey val="0"/>
          <c:showVal val="0"/>
          <c:showCatName val="0"/>
          <c:showSerName val="0"/>
          <c:showPercent val="0"/>
          <c:showBubbleSize val="0"/>
        </c:dLbls>
        <c:hiLowLines>
          <c:spPr>
            <a:ln w="0">
              <a:noFill/>
            </a:ln>
          </c:spPr>
        </c:hiLowLines>
        <c:marker val="1"/>
        <c:smooth val="0"/>
        <c:axId val="27625264"/>
        <c:axId val="86315557"/>
      </c:lineChart>
      <c:catAx>
        <c:axId val="27625264"/>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86315557"/>
        <c:crosses val="autoZero"/>
        <c:auto val="1"/>
        <c:lblAlgn val="ctr"/>
        <c:lblOffset val="100"/>
        <c:noMultiLvlLbl val="0"/>
      </c:catAx>
      <c:valAx>
        <c:axId val="86315557"/>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27625264"/>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Xestión da Calidade</a:t>
            </a:r>
          </a:p>
        </c:rich>
      </c:tx>
      <c:overlay val="0"/>
      <c:spPr>
        <a:noFill/>
        <a:ln w="0">
          <a:noFill/>
        </a:ln>
      </c:spPr>
    </c:title>
    <c:autoTitleDeleted val="0"/>
    <c:plotArea>
      <c:layout/>
      <c:lineChart>
        <c:grouping val="standard"/>
        <c:varyColors val="0"/>
        <c:ser>
          <c:idx val="0"/>
          <c:order val="0"/>
          <c:tx>
            <c:strRef>
              <c:f>'RESP 3_Calidade'!$B$3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3_Calidade'!$A$4:$A$5</c:f>
              <c:strCache>
                <c:ptCount val="2"/>
                <c:pt idx="0">
                  <c:v>P7
Xestión QSP</c:v>
                </c:pt>
                <c:pt idx="1">
                  <c:v>P8
Mellora</c:v>
                </c:pt>
              </c:strCache>
            </c:strRef>
          </c:cat>
          <c:val>
            <c:numRef>
              <c:f>'RESP 3_Calidade'!$B$4:$B$5</c:f>
              <c:numCache>
                <c:formatCode>0.00</c:formatCode>
                <c:ptCount val="2"/>
                <c:pt idx="0">
                  <c:v>3.3333333333333335</c:v>
                </c:pt>
                <c:pt idx="1">
                  <c:v>3.5</c:v>
                </c:pt>
              </c:numCache>
            </c:numRef>
          </c:val>
          <c:smooth val="0"/>
          <c:extLst>
            <c:ext xmlns:c16="http://schemas.microsoft.com/office/drawing/2014/chart" uri="{C3380CC4-5D6E-409C-BE32-E72D297353CC}">
              <c16:uniqueId val="{00000000-D84E-8243-A32A-F4D96337192C}"/>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3_Calidade'!$A$4:$A$5</c:f>
              <c:strCache>
                <c:ptCount val="2"/>
                <c:pt idx="0">
                  <c:v>P7
Xestión QSP</c:v>
                </c:pt>
                <c:pt idx="1">
                  <c:v>P8
Mellora</c:v>
                </c:pt>
              </c:strCache>
            </c:strRef>
          </c:cat>
          <c:val>
            <c:numRef>
              <c:f>'RESP 3_Calidade'!$E$4:$E$5</c:f>
              <c:numCache>
                <c:formatCode>0.00</c:formatCode>
                <c:ptCount val="2"/>
                <c:pt idx="0">
                  <c:v>3.416666666666667</c:v>
                </c:pt>
                <c:pt idx="1">
                  <c:v>3.416666666666667</c:v>
                </c:pt>
              </c:numCache>
            </c:numRef>
          </c:val>
          <c:smooth val="0"/>
          <c:extLst>
            <c:ext xmlns:c16="http://schemas.microsoft.com/office/drawing/2014/chart" uri="{C3380CC4-5D6E-409C-BE32-E72D297353CC}">
              <c16:uniqueId val="{00000001-D84E-8243-A32A-F4D96337192C}"/>
            </c:ext>
          </c:extLst>
        </c:ser>
        <c:ser>
          <c:idx val="2"/>
          <c:order val="2"/>
          <c:tx>
            <c:strRef>
              <c:f>'RESP 3_Calidade'!$B$3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3_Calidade'!$A$4:$A$5</c:f>
              <c:strCache>
                <c:ptCount val="2"/>
                <c:pt idx="0">
                  <c:v>P7
Xestión QSP</c:v>
                </c:pt>
                <c:pt idx="1">
                  <c:v>P8
Mellora</c:v>
                </c:pt>
              </c:strCache>
            </c:strRef>
          </c:cat>
          <c:val>
            <c:numRef>
              <c:f>'RESP 3_Calidade'!$B$4:$B$5</c:f>
              <c:numCache>
                <c:formatCode>0.00</c:formatCode>
                <c:ptCount val="2"/>
                <c:pt idx="0">
                  <c:v>3.3333333333333335</c:v>
                </c:pt>
                <c:pt idx="1">
                  <c:v>3.5</c:v>
                </c:pt>
              </c:numCache>
            </c:numRef>
          </c:val>
          <c:smooth val="0"/>
          <c:extLst>
            <c:ext xmlns:c16="http://schemas.microsoft.com/office/drawing/2014/chart" uri="{C3380CC4-5D6E-409C-BE32-E72D297353CC}">
              <c16:uniqueId val="{00000002-D84E-8243-A32A-F4D96337192C}"/>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D84E-8243-A32A-F4D96337192C}"/>
              </c:ext>
            </c:extLst>
          </c:dPt>
          <c:dPt>
            <c:idx val="1"/>
            <c:bubble3D val="0"/>
            <c:extLst>
              <c:ext xmlns:c16="http://schemas.microsoft.com/office/drawing/2014/chart" uri="{C3380CC4-5D6E-409C-BE32-E72D297353CC}">
                <c16:uniqueId val="{00000004-D84E-8243-A32A-F4D96337192C}"/>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D84E-8243-A32A-F4D96337192C}"/>
                </c:ext>
              </c:extLst>
            </c:dLbl>
            <c:dLbl>
              <c:idx val="1"/>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D84E-8243-A32A-F4D96337192C}"/>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3_Calidade'!$A$4:$A$5</c:f>
              <c:strCache>
                <c:ptCount val="2"/>
                <c:pt idx="0">
                  <c:v>P7
Xestión QSP</c:v>
                </c:pt>
                <c:pt idx="1">
                  <c:v>P8
Mellora</c:v>
                </c:pt>
              </c:strCache>
            </c:strRef>
          </c:cat>
          <c:val>
            <c:numRef>
              <c:f>'RESP 3_Calidade'!$E$4:$E$5</c:f>
              <c:numCache>
                <c:formatCode>0.00</c:formatCode>
                <c:ptCount val="2"/>
                <c:pt idx="0">
                  <c:v>3.416666666666667</c:v>
                </c:pt>
                <c:pt idx="1">
                  <c:v>3.416666666666667</c:v>
                </c:pt>
              </c:numCache>
            </c:numRef>
          </c:val>
          <c:smooth val="0"/>
          <c:extLst>
            <c:ext xmlns:c16="http://schemas.microsoft.com/office/drawing/2014/chart" uri="{C3380CC4-5D6E-409C-BE32-E72D297353CC}">
              <c16:uniqueId val="{00000005-D84E-8243-A32A-F4D96337192C}"/>
            </c:ext>
          </c:extLst>
        </c:ser>
        <c:dLbls>
          <c:showLegendKey val="0"/>
          <c:showVal val="0"/>
          <c:showCatName val="0"/>
          <c:showSerName val="0"/>
          <c:showPercent val="0"/>
          <c:showBubbleSize val="0"/>
        </c:dLbls>
        <c:hiLowLines>
          <c:spPr>
            <a:ln w="0">
              <a:noFill/>
            </a:ln>
          </c:spPr>
        </c:hiLowLines>
        <c:marker val="1"/>
        <c:smooth val="0"/>
        <c:axId val="58287081"/>
        <c:axId val="42992190"/>
      </c:lineChart>
      <c:catAx>
        <c:axId val="58287081"/>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42992190"/>
        <c:crosses val="autoZero"/>
        <c:auto val="1"/>
        <c:lblAlgn val="ctr"/>
        <c:lblOffset val="100"/>
        <c:noMultiLvlLbl val="0"/>
      </c:catAx>
      <c:valAx>
        <c:axId val="42992190"/>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58287081"/>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Recursos humanos</a:t>
            </a:r>
          </a:p>
        </c:rich>
      </c:tx>
      <c:overlay val="0"/>
      <c:spPr>
        <a:noFill/>
        <a:ln w="0">
          <a:noFill/>
        </a:ln>
      </c:spPr>
    </c:title>
    <c:autoTitleDeleted val="0"/>
    <c:plotArea>
      <c:layout/>
      <c:lineChart>
        <c:grouping val="standard"/>
        <c:varyColors val="0"/>
        <c:ser>
          <c:idx val="0"/>
          <c:order val="0"/>
          <c:tx>
            <c:strRef>
              <c:f>'RESP 4_RecHumanos'!$B$3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4_RecHumanos'!$A$4:$A$6</c:f>
              <c:strCache>
                <c:ptCount val="3"/>
                <c:pt idx="0">
                  <c:v>P9
Estrutura</c:v>
                </c:pt>
                <c:pt idx="1">
                  <c:v>P10
Dotación</c:v>
                </c:pt>
                <c:pt idx="2">
                  <c:v>P11
Formación</c:v>
                </c:pt>
              </c:strCache>
            </c:strRef>
          </c:cat>
          <c:val>
            <c:numRef>
              <c:f>'RESP 4_RecHumanos'!$B$4:$B$6</c:f>
              <c:numCache>
                <c:formatCode>0.00</c:formatCode>
                <c:ptCount val="3"/>
                <c:pt idx="0">
                  <c:v>3.6</c:v>
                </c:pt>
                <c:pt idx="1">
                  <c:v>3.4</c:v>
                </c:pt>
                <c:pt idx="2">
                  <c:v>3.8</c:v>
                </c:pt>
              </c:numCache>
            </c:numRef>
          </c:val>
          <c:smooth val="0"/>
          <c:extLst>
            <c:ext xmlns:c16="http://schemas.microsoft.com/office/drawing/2014/chart" uri="{C3380CC4-5D6E-409C-BE32-E72D297353CC}">
              <c16:uniqueId val="{00000000-E9A7-F244-BBC1-D9C75E097F8C}"/>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4_RecHumanos'!$A$4:$A$6</c:f>
              <c:strCache>
                <c:ptCount val="3"/>
                <c:pt idx="0">
                  <c:v>P9
Estrutura</c:v>
                </c:pt>
                <c:pt idx="1">
                  <c:v>P10
Dotación</c:v>
                </c:pt>
                <c:pt idx="2">
                  <c:v>P11
Formación</c:v>
                </c:pt>
              </c:strCache>
            </c:strRef>
          </c:cat>
          <c:val>
            <c:numRef>
              <c:f>'RESP 4_RecHumanos'!$E$4:$E$6</c:f>
              <c:numCache>
                <c:formatCode>0.00</c:formatCode>
                <c:ptCount val="3"/>
                <c:pt idx="0">
                  <c:v>3.6</c:v>
                </c:pt>
                <c:pt idx="1">
                  <c:v>3.6</c:v>
                </c:pt>
                <c:pt idx="2">
                  <c:v>3.6</c:v>
                </c:pt>
              </c:numCache>
            </c:numRef>
          </c:val>
          <c:smooth val="0"/>
          <c:extLst>
            <c:ext xmlns:c16="http://schemas.microsoft.com/office/drawing/2014/chart" uri="{C3380CC4-5D6E-409C-BE32-E72D297353CC}">
              <c16:uniqueId val="{00000001-E9A7-F244-BBC1-D9C75E097F8C}"/>
            </c:ext>
          </c:extLst>
        </c:ser>
        <c:ser>
          <c:idx val="2"/>
          <c:order val="2"/>
          <c:tx>
            <c:strRef>
              <c:f>'RESP 4_RecHumanos'!$B$3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4_RecHumanos'!$A$4:$A$6</c:f>
              <c:strCache>
                <c:ptCount val="3"/>
                <c:pt idx="0">
                  <c:v>P9
Estrutura</c:v>
                </c:pt>
                <c:pt idx="1">
                  <c:v>P10
Dotación</c:v>
                </c:pt>
                <c:pt idx="2">
                  <c:v>P11
Formación</c:v>
                </c:pt>
              </c:strCache>
            </c:strRef>
          </c:cat>
          <c:val>
            <c:numRef>
              <c:f>'RESP 4_RecHumanos'!$B$4:$B$6</c:f>
              <c:numCache>
                <c:formatCode>0.00</c:formatCode>
                <c:ptCount val="3"/>
                <c:pt idx="0">
                  <c:v>3.6</c:v>
                </c:pt>
                <c:pt idx="1">
                  <c:v>3.4</c:v>
                </c:pt>
                <c:pt idx="2">
                  <c:v>3.8</c:v>
                </c:pt>
              </c:numCache>
            </c:numRef>
          </c:val>
          <c:smooth val="0"/>
          <c:extLst>
            <c:ext xmlns:c16="http://schemas.microsoft.com/office/drawing/2014/chart" uri="{C3380CC4-5D6E-409C-BE32-E72D297353CC}">
              <c16:uniqueId val="{00000002-E9A7-F244-BBC1-D9C75E097F8C}"/>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E9A7-F244-BBC1-D9C75E097F8C}"/>
              </c:ext>
            </c:extLst>
          </c:dPt>
          <c:dPt>
            <c:idx val="1"/>
            <c:bubble3D val="0"/>
            <c:extLst>
              <c:ext xmlns:c16="http://schemas.microsoft.com/office/drawing/2014/chart" uri="{C3380CC4-5D6E-409C-BE32-E72D297353CC}">
                <c16:uniqueId val="{00000004-E9A7-F244-BBC1-D9C75E097F8C}"/>
              </c:ext>
            </c:extLst>
          </c:dPt>
          <c:dPt>
            <c:idx val="2"/>
            <c:bubble3D val="0"/>
            <c:extLst>
              <c:ext xmlns:c16="http://schemas.microsoft.com/office/drawing/2014/chart" uri="{C3380CC4-5D6E-409C-BE32-E72D297353CC}">
                <c16:uniqueId val="{00000005-E9A7-F244-BBC1-D9C75E097F8C}"/>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E9A7-F244-BBC1-D9C75E097F8C}"/>
                </c:ext>
              </c:extLst>
            </c:dLbl>
            <c:dLbl>
              <c:idx val="1"/>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E9A7-F244-BBC1-D9C75E097F8C}"/>
                </c:ext>
              </c:extLst>
            </c:dLbl>
            <c:dLbl>
              <c:idx val="2"/>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5-E9A7-F244-BBC1-D9C75E097F8C}"/>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4_RecHumanos'!$A$4:$A$6</c:f>
              <c:strCache>
                <c:ptCount val="3"/>
                <c:pt idx="0">
                  <c:v>P9
Estrutura</c:v>
                </c:pt>
                <c:pt idx="1">
                  <c:v>P10
Dotación</c:v>
                </c:pt>
                <c:pt idx="2">
                  <c:v>P11
Formación</c:v>
                </c:pt>
              </c:strCache>
            </c:strRef>
          </c:cat>
          <c:val>
            <c:numRef>
              <c:f>'RESP 4_RecHumanos'!$E$4:$E$6</c:f>
              <c:numCache>
                <c:formatCode>0.00</c:formatCode>
                <c:ptCount val="3"/>
                <c:pt idx="0">
                  <c:v>3.6</c:v>
                </c:pt>
                <c:pt idx="1">
                  <c:v>3.6</c:v>
                </c:pt>
                <c:pt idx="2">
                  <c:v>3.6</c:v>
                </c:pt>
              </c:numCache>
            </c:numRef>
          </c:val>
          <c:smooth val="0"/>
          <c:extLst>
            <c:ext xmlns:c16="http://schemas.microsoft.com/office/drawing/2014/chart" uri="{C3380CC4-5D6E-409C-BE32-E72D297353CC}">
              <c16:uniqueId val="{00000006-E9A7-F244-BBC1-D9C75E097F8C}"/>
            </c:ext>
          </c:extLst>
        </c:ser>
        <c:dLbls>
          <c:showLegendKey val="0"/>
          <c:showVal val="0"/>
          <c:showCatName val="0"/>
          <c:showSerName val="0"/>
          <c:showPercent val="0"/>
          <c:showBubbleSize val="0"/>
        </c:dLbls>
        <c:hiLowLines>
          <c:spPr>
            <a:ln w="0">
              <a:noFill/>
            </a:ln>
          </c:spPr>
        </c:hiLowLines>
        <c:marker val="1"/>
        <c:smooth val="0"/>
        <c:axId val="2404478"/>
        <c:axId val="31842363"/>
      </c:lineChart>
      <c:catAx>
        <c:axId val="2404478"/>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31842363"/>
        <c:crosses val="autoZero"/>
        <c:auto val="1"/>
        <c:lblAlgn val="ctr"/>
        <c:lblOffset val="100"/>
        <c:noMultiLvlLbl val="0"/>
      </c:catAx>
      <c:valAx>
        <c:axId val="31842363"/>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2404478"/>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Recursos materiais e servizos</a:t>
            </a:r>
          </a:p>
        </c:rich>
      </c:tx>
      <c:overlay val="0"/>
      <c:spPr>
        <a:noFill/>
        <a:ln w="0">
          <a:noFill/>
        </a:ln>
      </c:spPr>
    </c:title>
    <c:autoTitleDeleted val="0"/>
    <c:plotArea>
      <c:layout/>
      <c:lineChart>
        <c:grouping val="standard"/>
        <c:varyColors val="0"/>
        <c:ser>
          <c:idx val="0"/>
          <c:order val="0"/>
          <c:tx>
            <c:strRef>
              <c:f>'RESP 5_RecMateriais'!$B$3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5_RecMateriais'!$A$4:$A$5</c:f>
              <c:strCache>
                <c:ptCount val="2"/>
                <c:pt idx="0">
                  <c:v>P12
Equipamento</c:v>
                </c:pt>
                <c:pt idx="1">
                  <c:v>P13
Ferramentas</c:v>
                </c:pt>
              </c:strCache>
            </c:strRef>
          </c:cat>
          <c:val>
            <c:numRef>
              <c:f>'RESP 5_RecMateriais'!$B$4:$B$5</c:f>
              <c:numCache>
                <c:formatCode>0.00</c:formatCode>
                <c:ptCount val="2"/>
                <c:pt idx="0">
                  <c:v>3.8</c:v>
                </c:pt>
                <c:pt idx="1">
                  <c:v>3</c:v>
                </c:pt>
              </c:numCache>
            </c:numRef>
          </c:val>
          <c:smooth val="0"/>
          <c:extLst>
            <c:ext xmlns:c16="http://schemas.microsoft.com/office/drawing/2014/chart" uri="{C3380CC4-5D6E-409C-BE32-E72D297353CC}">
              <c16:uniqueId val="{00000000-801E-4E49-A9EB-225CA95A6AB7}"/>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5_RecMateriais'!$A$4:$A$5</c:f>
              <c:strCache>
                <c:ptCount val="2"/>
                <c:pt idx="0">
                  <c:v>P12
Equipamento</c:v>
                </c:pt>
                <c:pt idx="1">
                  <c:v>P13
Ferramentas</c:v>
                </c:pt>
              </c:strCache>
            </c:strRef>
          </c:cat>
          <c:val>
            <c:numRef>
              <c:f>'RESP 5_RecMateriais'!$E$4:$E$5</c:f>
              <c:numCache>
                <c:formatCode>0.00</c:formatCode>
                <c:ptCount val="2"/>
                <c:pt idx="0">
                  <c:v>3.4</c:v>
                </c:pt>
                <c:pt idx="1">
                  <c:v>3.4</c:v>
                </c:pt>
              </c:numCache>
            </c:numRef>
          </c:val>
          <c:smooth val="0"/>
          <c:extLst>
            <c:ext xmlns:c16="http://schemas.microsoft.com/office/drawing/2014/chart" uri="{C3380CC4-5D6E-409C-BE32-E72D297353CC}">
              <c16:uniqueId val="{00000001-801E-4E49-A9EB-225CA95A6AB7}"/>
            </c:ext>
          </c:extLst>
        </c:ser>
        <c:ser>
          <c:idx val="2"/>
          <c:order val="2"/>
          <c:tx>
            <c:strRef>
              <c:f>'RESP 5_RecMateriais'!$B$3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5_RecMateriais'!$A$4:$A$5</c:f>
              <c:strCache>
                <c:ptCount val="2"/>
                <c:pt idx="0">
                  <c:v>P12
Equipamento</c:v>
                </c:pt>
                <c:pt idx="1">
                  <c:v>P13
Ferramentas</c:v>
                </c:pt>
              </c:strCache>
            </c:strRef>
          </c:cat>
          <c:val>
            <c:numRef>
              <c:f>'RESP 5_RecMateriais'!$B$4:$B$5</c:f>
              <c:numCache>
                <c:formatCode>0.00</c:formatCode>
                <c:ptCount val="2"/>
                <c:pt idx="0">
                  <c:v>3.8</c:v>
                </c:pt>
                <c:pt idx="1">
                  <c:v>3</c:v>
                </c:pt>
              </c:numCache>
            </c:numRef>
          </c:val>
          <c:smooth val="0"/>
          <c:extLst>
            <c:ext xmlns:c16="http://schemas.microsoft.com/office/drawing/2014/chart" uri="{C3380CC4-5D6E-409C-BE32-E72D297353CC}">
              <c16:uniqueId val="{00000002-801E-4E49-A9EB-225CA95A6AB7}"/>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801E-4E49-A9EB-225CA95A6AB7}"/>
              </c:ext>
            </c:extLst>
          </c:dPt>
          <c:dPt>
            <c:idx val="1"/>
            <c:bubble3D val="0"/>
            <c:extLst>
              <c:ext xmlns:c16="http://schemas.microsoft.com/office/drawing/2014/chart" uri="{C3380CC4-5D6E-409C-BE32-E72D297353CC}">
                <c16:uniqueId val="{00000004-801E-4E49-A9EB-225CA95A6AB7}"/>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801E-4E49-A9EB-225CA95A6AB7}"/>
                </c:ext>
              </c:extLst>
            </c:dLbl>
            <c:dLbl>
              <c:idx val="1"/>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801E-4E49-A9EB-225CA95A6AB7}"/>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5_RecMateriais'!$A$4:$A$5</c:f>
              <c:strCache>
                <c:ptCount val="2"/>
                <c:pt idx="0">
                  <c:v>P12
Equipamento</c:v>
                </c:pt>
                <c:pt idx="1">
                  <c:v>P13
Ferramentas</c:v>
                </c:pt>
              </c:strCache>
            </c:strRef>
          </c:cat>
          <c:val>
            <c:numRef>
              <c:f>'RESP 5_RecMateriais'!$E$4:$E$5</c:f>
              <c:numCache>
                <c:formatCode>0.00</c:formatCode>
                <c:ptCount val="2"/>
                <c:pt idx="0">
                  <c:v>3.4</c:v>
                </c:pt>
                <c:pt idx="1">
                  <c:v>3.4</c:v>
                </c:pt>
              </c:numCache>
            </c:numRef>
          </c:val>
          <c:smooth val="0"/>
          <c:extLst>
            <c:ext xmlns:c16="http://schemas.microsoft.com/office/drawing/2014/chart" uri="{C3380CC4-5D6E-409C-BE32-E72D297353CC}">
              <c16:uniqueId val="{00000005-801E-4E49-A9EB-225CA95A6AB7}"/>
            </c:ext>
          </c:extLst>
        </c:ser>
        <c:dLbls>
          <c:showLegendKey val="0"/>
          <c:showVal val="0"/>
          <c:showCatName val="0"/>
          <c:showSerName val="0"/>
          <c:showPercent val="0"/>
          <c:showBubbleSize val="0"/>
        </c:dLbls>
        <c:hiLowLines>
          <c:spPr>
            <a:ln w="0">
              <a:noFill/>
            </a:ln>
          </c:spPr>
        </c:hiLowLines>
        <c:marker val="1"/>
        <c:smooth val="0"/>
        <c:axId val="12245445"/>
        <c:axId val="4858099"/>
      </c:lineChart>
      <c:catAx>
        <c:axId val="12245445"/>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4858099"/>
        <c:crosses val="autoZero"/>
        <c:auto val="1"/>
        <c:lblAlgn val="ctr"/>
        <c:lblOffset val="100"/>
        <c:noMultiLvlLbl val="0"/>
      </c:catAx>
      <c:valAx>
        <c:axId val="4858099"/>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12245445"/>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Valoración xeral</a:t>
            </a:r>
          </a:p>
        </c:rich>
      </c:tx>
      <c:overlay val="0"/>
      <c:spPr>
        <a:noFill/>
        <a:ln w="0">
          <a:noFill/>
        </a:ln>
      </c:spPr>
    </c:title>
    <c:autoTitleDeleted val="0"/>
    <c:plotArea>
      <c:layout/>
      <c:lineChart>
        <c:grouping val="standard"/>
        <c:varyColors val="0"/>
        <c:ser>
          <c:idx val="0"/>
          <c:order val="0"/>
          <c:tx>
            <c:strRef>
              <c:f>'RESP 7_Xeral'!$B$3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7_Xeral'!$A$4</c:f>
              <c:strCache>
                <c:ptCount val="1"/>
                <c:pt idx="0">
                  <c:v>P14
Xeral</c:v>
                </c:pt>
              </c:strCache>
            </c:strRef>
          </c:cat>
          <c:val>
            <c:numRef>
              <c:f>'RESP 7_Xeral'!$B$4</c:f>
              <c:numCache>
                <c:formatCode>0.00</c:formatCode>
                <c:ptCount val="1"/>
                <c:pt idx="0">
                  <c:v>3.8</c:v>
                </c:pt>
              </c:numCache>
            </c:numRef>
          </c:val>
          <c:smooth val="0"/>
          <c:extLst>
            <c:ext xmlns:c16="http://schemas.microsoft.com/office/drawing/2014/chart" uri="{C3380CC4-5D6E-409C-BE32-E72D297353CC}">
              <c16:uniqueId val="{00000000-7B18-6041-937D-2D45E3F8BB44}"/>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7_Xeral'!$A$4</c:f>
              <c:strCache>
                <c:ptCount val="1"/>
                <c:pt idx="0">
                  <c:v>P14
Xeral</c:v>
                </c:pt>
              </c:strCache>
            </c:strRef>
          </c:cat>
          <c:val>
            <c:numRef>
              <c:f>'RESP 7_Xeral'!$E$4</c:f>
              <c:numCache>
                <c:formatCode>0.00</c:formatCode>
                <c:ptCount val="1"/>
                <c:pt idx="0">
                  <c:v>3.8</c:v>
                </c:pt>
              </c:numCache>
            </c:numRef>
          </c:val>
          <c:smooth val="0"/>
          <c:extLst>
            <c:ext xmlns:c16="http://schemas.microsoft.com/office/drawing/2014/chart" uri="{C3380CC4-5D6E-409C-BE32-E72D297353CC}">
              <c16:uniqueId val="{00000001-7B18-6041-937D-2D45E3F8BB44}"/>
            </c:ext>
          </c:extLst>
        </c:ser>
        <c:ser>
          <c:idx val="2"/>
          <c:order val="2"/>
          <c:tx>
            <c:strRef>
              <c:f>'RESP 7_Xeral'!$B$3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7_Xeral'!$A$4</c:f>
              <c:strCache>
                <c:ptCount val="1"/>
                <c:pt idx="0">
                  <c:v>P14
Xeral</c:v>
                </c:pt>
              </c:strCache>
            </c:strRef>
          </c:cat>
          <c:val>
            <c:numRef>
              <c:f>'RESP 7_Xeral'!$B$4</c:f>
              <c:numCache>
                <c:formatCode>0.00</c:formatCode>
                <c:ptCount val="1"/>
                <c:pt idx="0">
                  <c:v>3.8</c:v>
                </c:pt>
              </c:numCache>
            </c:numRef>
          </c:val>
          <c:smooth val="0"/>
          <c:extLst>
            <c:ext xmlns:c16="http://schemas.microsoft.com/office/drawing/2014/chart" uri="{C3380CC4-5D6E-409C-BE32-E72D297353CC}">
              <c16:uniqueId val="{00000002-7B18-6041-937D-2D45E3F8BB44}"/>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7B18-6041-937D-2D45E3F8BB44}"/>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7B18-6041-937D-2D45E3F8BB44}"/>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7_Xeral'!$A$4</c:f>
              <c:strCache>
                <c:ptCount val="1"/>
                <c:pt idx="0">
                  <c:v>P14
Xeral</c:v>
                </c:pt>
              </c:strCache>
            </c:strRef>
          </c:cat>
          <c:val>
            <c:numRef>
              <c:f>'RESP 7_Xeral'!$E$4</c:f>
              <c:numCache>
                <c:formatCode>0.00</c:formatCode>
                <c:ptCount val="1"/>
                <c:pt idx="0">
                  <c:v>3.8</c:v>
                </c:pt>
              </c:numCache>
            </c:numRef>
          </c:val>
          <c:smooth val="0"/>
          <c:extLst>
            <c:ext xmlns:c16="http://schemas.microsoft.com/office/drawing/2014/chart" uri="{C3380CC4-5D6E-409C-BE32-E72D297353CC}">
              <c16:uniqueId val="{00000004-7B18-6041-937D-2D45E3F8BB44}"/>
            </c:ext>
          </c:extLst>
        </c:ser>
        <c:dLbls>
          <c:showLegendKey val="0"/>
          <c:showVal val="0"/>
          <c:showCatName val="0"/>
          <c:showSerName val="0"/>
          <c:showPercent val="0"/>
          <c:showBubbleSize val="0"/>
        </c:dLbls>
        <c:hiLowLines>
          <c:spPr>
            <a:ln w="0">
              <a:noFill/>
            </a:ln>
          </c:spPr>
        </c:hiLowLines>
        <c:marker val="1"/>
        <c:smooth val="0"/>
        <c:axId val="67582254"/>
        <c:axId val="61130215"/>
      </c:lineChart>
      <c:catAx>
        <c:axId val="67582254"/>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61130215"/>
        <c:crosses val="autoZero"/>
        <c:auto val="1"/>
        <c:lblAlgn val="ctr"/>
        <c:lblOffset val="100"/>
        <c:noMultiLvlLbl val="0"/>
      </c:catAx>
      <c:valAx>
        <c:axId val="61130215"/>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67582254"/>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en-US" sz="1400" b="1" strike="noStrike" spc="-1">
                <a:solidFill>
                  <a:srgbClr val="595959"/>
                </a:solidFill>
                <a:latin typeface="Arial"/>
              </a:defRPr>
            </a:pPr>
            <a:r>
              <a:rPr lang="en-US" sz="1400" b="1" strike="noStrike" spc="-1">
                <a:solidFill>
                  <a:srgbClr val="595959"/>
                </a:solidFill>
                <a:latin typeface="Arial"/>
              </a:rPr>
              <a:t>Valores Medios</a:t>
            </a:r>
          </a:p>
        </c:rich>
      </c:tx>
      <c:overlay val="0"/>
      <c:spPr>
        <a:noFill/>
        <a:ln w="0">
          <a:noFill/>
        </a:ln>
      </c:spPr>
    </c:title>
    <c:autoTitleDeleted val="0"/>
    <c:plotArea>
      <c:layout/>
      <c:lineChart>
        <c:grouping val="standard"/>
        <c:varyColors val="0"/>
        <c:ser>
          <c:idx val="0"/>
          <c:order val="0"/>
          <c:tx>
            <c:v>Valores medios por pregunta</c:v>
          </c:tx>
          <c:spPr>
            <a:ln w="28440" cap="rnd">
              <a:solidFill>
                <a:srgbClr val="7030A0"/>
              </a:solidFill>
              <a:round/>
            </a:ln>
          </c:spPr>
          <c:marker>
            <c:symbol val="none"/>
          </c:marker>
          <c:dLbls>
            <c:spPr>
              <a:noFill/>
              <a:ln>
                <a:noFill/>
              </a:ln>
              <a:effectLst/>
            </c:spPr>
            <c:txPr>
              <a:bodyPr wrap="square"/>
              <a:lstStyle/>
              <a:p>
                <a:pPr>
                  <a:defRPr sz="1200" b="1" strike="noStrike" spc="-1">
                    <a:solidFill>
                      <a:srgbClr val="404040"/>
                    </a:solidFill>
                    <a:latin typeface="Arial"/>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Totais'!$H$5:$H$18</c:f>
              <c:numCache>
                <c:formatCode>0.00</c:formatCode>
                <c:ptCount val="14"/>
                <c:pt idx="0">
                  <c:v>3.2</c:v>
                </c:pt>
                <c:pt idx="1">
                  <c:v>3.75</c:v>
                </c:pt>
                <c:pt idx="2">
                  <c:v>4.4000000000000004</c:v>
                </c:pt>
                <c:pt idx="3">
                  <c:v>4.2</c:v>
                </c:pt>
                <c:pt idx="4">
                  <c:v>3.25</c:v>
                </c:pt>
                <c:pt idx="5">
                  <c:v>3.6</c:v>
                </c:pt>
                <c:pt idx="6">
                  <c:v>3.3333333333333335</c:v>
                </c:pt>
                <c:pt idx="7">
                  <c:v>3.5</c:v>
                </c:pt>
                <c:pt idx="8">
                  <c:v>3.6</c:v>
                </c:pt>
                <c:pt idx="9">
                  <c:v>3.4</c:v>
                </c:pt>
                <c:pt idx="10">
                  <c:v>3.8</c:v>
                </c:pt>
                <c:pt idx="11">
                  <c:v>3.8</c:v>
                </c:pt>
                <c:pt idx="12">
                  <c:v>3</c:v>
                </c:pt>
                <c:pt idx="13">
                  <c:v>3.8</c:v>
                </c:pt>
              </c:numCache>
            </c:numRef>
          </c:val>
          <c:smooth val="0"/>
          <c:extLst>
            <c:ext xmlns:c16="http://schemas.microsoft.com/office/drawing/2014/chart" uri="{C3380CC4-5D6E-409C-BE32-E72D297353CC}">
              <c16:uniqueId val="{00000000-0C0B-154B-B99A-00EC76A05ACC}"/>
            </c:ext>
          </c:extLst>
        </c:ser>
        <c:ser>
          <c:idx val="1"/>
          <c:order val="1"/>
          <c:tx>
            <c:v>Media global</c:v>
          </c:tx>
          <c:spPr>
            <a:ln w="28440" cap="rnd">
              <a:solidFill>
                <a:srgbClr val="00B0F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Totais'!$I$5:$I$18</c:f>
              <c:numCache>
                <c:formatCode>0.00</c:formatCode>
                <c:ptCount val="14"/>
                <c:pt idx="0">
                  <c:v>3.6166666666666663</c:v>
                </c:pt>
                <c:pt idx="1">
                  <c:v>3.6166666666666663</c:v>
                </c:pt>
                <c:pt idx="2">
                  <c:v>3.6166666666666663</c:v>
                </c:pt>
                <c:pt idx="3">
                  <c:v>3.6166666666666663</c:v>
                </c:pt>
                <c:pt idx="4">
                  <c:v>3.6166666666666663</c:v>
                </c:pt>
                <c:pt idx="5">
                  <c:v>3.6166666666666663</c:v>
                </c:pt>
                <c:pt idx="6">
                  <c:v>3.6166666666666663</c:v>
                </c:pt>
                <c:pt idx="7">
                  <c:v>3.6166666666666663</c:v>
                </c:pt>
                <c:pt idx="8">
                  <c:v>3.6166666666666663</c:v>
                </c:pt>
                <c:pt idx="9">
                  <c:v>3.6166666666666663</c:v>
                </c:pt>
                <c:pt idx="10">
                  <c:v>3.6166666666666663</c:v>
                </c:pt>
                <c:pt idx="11">
                  <c:v>3.6166666666666663</c:v>
                </c:pt>
                <c:pt idx="12">
                  <c:v>3.6166666666666663</c:v>
                </c:pt>
                <c:pt idx="13">
                  <c:v>3.6166666666666663</c:v>
                </c:pt>
              </c:numCache>
            </c:numRef>
          </c:val>
          <c:smooth val="0"/>
          <c:extLst>
            <c:ext xmlns:c16="http://schemas.microsoft.com/office/drawing/2014/chart" uri="{C3380CC4-5D6E-409C-BE32-E72D297353CC}">
              <c16:uniqueId val="{00000001-0C0B-154B-B99A-00EC76A05ACC}"/>
            </c:ext>
          </c:extLst>
        </c:ser>
        <c:ser>
          <c:idx val="2"/>
          <c:order val="2"/>
          <c:tx>
            <c:strRef>
              <c:f>'RESP Totais'!$J$4</c:f>
              <c:strCache>
                <c:ptCount val="1"/>
                <c:pt idx="0">
                  <c:v>Obxectivo de Calidade</c:v>
                </c:pt>
              </c:strCache>
            </c:strRef>
          </c:tx>
          <c:spPr>
            <a:ln w="28440" cap="rnd">
              <a:solidFill>
                <a:srgbClr val="92D05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Totais'!$J$5:$J$18</c:f>
              <c:numCache>
                <c:formatCode>General</c:formatCode>
                <c:ptCount val="14"/>
                <c:pt idx="0">
                  <c:v>3.75</c:v>
                </c:pt>
                <c:pt idx="1">
                  <c:v>3.75</c:v>
                </c:pt>
                <c:pt idx="2">
                  <c:v>3.75</c:v>
                </c:pt>
                <c:pt idx="3">
                  <c:v>3.75</c:v>
                </c:pt>
                <c:pt idx="4">
                  <c:v>3.75</c:v>
                </c:pt>
                <c:pt idx="5">
                  <c:v>3.75</c:v>
                </c:pt>
                <c:pt idx="6">
                  <c:v>3.75</c:v>
                </c:pt>
                <c:pt idx="7">
                  <c:v>3.75</c:v>
                </c:pt>
                <c:pt idx="8">
                  <c:v>3.75</c:v>
                </c:pt>
                <c:pt idx="9">
                  <c:v>3.75</c:v>
                </c:pt>
                <c:pt idx="10">
                  <c:v>3.75</c:v>
                </c:pt>
                <c:pt idx="11">
                  <c:v>3.75</c:v>
                </c:pt>
                <c:pt idx="12">
                  <c:v>3.75</c:v>
                </c:pt>
                <c:pt idx="13">
                  <c:v>3.75</c:v>
                </c:pt>
              </c:numCache>
            </c:numRef>
          </c:val>
          <c:smooth val="0"/>
          <c:extLst>
            <c:ext xmlns:c16="http://schemas.microsoft.com/office/drawing/2014/chart" uri="{C3380CC4-5D6E-409C-BE32-E72D297353CC}">
              <c16:uniqueId val="{00000002-0C0B-154B-B99A-00EC76A05ACC}"/>
            </c:ext>
          </c:extLst>
        </c:ser>
        <c:dLbls>
          <c:showLegendKey val="0"/>
          <c:showVal val="0"/>
          <c:showCatName val="0"/>
          <c:showSerName val="0"/>
          <c:showPercent val="0"/>
          <c:showBubbleSize val="0"/>
        </c:dLbls>
        <c:hiLowLines>
          <c:spPr>
            <a:ln w="0">
              <a:noFill/>
            </a:ln>
          </c:spPr>
        </c:hiLowLines>
        <c:smooth val="0"/>
        <c:axId val="38629090"/>
        <c:axId val="82692580"/>
      </c:lineChart>
      <c:catAx>
        <c:axId val="3862909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Arial"/>
              </a:defRPr>
            </a:pPr>
            <a:endParaRPr lang="gl-ES"/>
          </a:p>
        </c:txPr>
        <c:crossAx val="82692580"/>
        <c:crosses val="autoZero"/>
        <c:auto val="1"/>
        <c:lblAlgn val="ctr"/>
        <c:lblOffset val="100"/>
        <c:noMultiLvlLbl val="0"/>
      </c:catAx>
      <c:valAx>
        <c:axId val="82692580"/>
        <c:scaling>
          <c:orientation val="minMax"/>
          <c:max val="5"/>
          <c:min val="1"/>
        </c:scaling>
        <c:delete val="0"/>
        <c:axPos val="l"/>
        <c:majorGridlines>
          <c:spPr>
            <a:ln w="9360">
              <a:solidFill>
                <a:srgbClr val="D9D9D9"/>
              </a:solidFill>
              <a:round/>
            </a:ln>
          </c:spPr>
        </c:majorGridlines>
        <c:numFmt formatCode="0" sourceLinked="0"/>
        <c:majorTickMark val="none"/>
        <c:minorTickMark val="none"/>
        <c:tickLblPos val="nextTo"/>
        <c:spPr>
          <a:ln w="9360">
            <a:noFill/>
          </a:ln>
        </c:spPr>
        <c:txPr>
          <a:bodyPr/>
          <a:lstStyle/>
          <a:p>
            <a:pPr>
              <a:defRPr sz="1100" b="0" strike="noStrike" spc="-1">
                <a:solidFill>
                  <a:srgbClr val="595959"/>
                </a:solidFill>
                <a:latin typeface="Arial"/>
              </a:defRPr>
            </a:pPr>
            <a:endParaRPr lang="gl-ES"/>
          </a:p>
        </c:txPr>
        <c:crossAx val="38629090"/>
        <c:crosses val="autoZero"/>
        <c:crossBetween val="between"/>
        <c:majorUnit val="1"/>
      </c:valAx>
      <c:spPr>
        <a:noFill/>
        <a:ln w="0">
          <a:noFill/>
        </a:ln>
      </c:spPr>
    </c:plotArea>
    <c:legend>
      <c:legendPos val="b"/>
      <c:overlay val="0"/>
      <c:spPr>
        <a:noFill/>
        <a:ln w="0">
          <a:noFill/>
        </a:ln>
      </c:spPr>
      <c:txPr>
        <a:bodyPr/>
        <a:lstStyle/>
        <a:p>
          <a:pPr>
            <a:defRPr sz="1200" b="0" strike="noStrike" spc="-1">
              <a:solidFill>
                <a:srgbClr val="595959"/>
              </a:solidFill>
              <a:latin typeface="Arial"/>
            </a:defRPr>
          </a:pPr>
          <a:endParaRPr lang="gl-ES"/>
        </a:p>
      </c:txPr>
    </c:legend>
    <c:plotVisOnly val="1"/>
    <c:dispBlanksAs val="gap"/>
    <c:showDLblsOverMax val="1"/>
  </c:chart>
  <c:spPr>
    <a:solidFill>
      <a:srgbClr val="FFFFFF"/>
    </a:solidFill>
    <a:ln w="9360">
      <a:solidFill>
        <a:srgbClr val="4BACC6"/>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301680</xdr:colOff>
      <xdr:row>3</xdr:row>
      <xdr:rowOff>184320</xdr:rowOff>
    </xdr:from>
    <xdr:to>
      <xdr:col>3</xdr:col>
      <xdr:colOff>243000</xdr:colOff>
      <xdr:row>6</xdr:row>
      <xdr:rowOff>127440</xdr:rowOff>
    </xdr:to>
    <xdr:pic>
      <xdr:nvPicPr>
        <xdr:cNvPr id="2" name="Imagen 1" descr="Descripción: logo300-0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01680" y="755640"/>
          <a:ext cx="2200320" cy="514800"/>
        </a:xfrm>
        <a:prstGeom prst="rect">
          <a:avLst/>
        </a:prstGeom>
        <a:ln w="0">
          <a:noFill/>
        </a:ln>
      </xdr:spPr>
    </xdr:pic>
    <xdr:clientData/>
  </xdr:twoCellAnchor>
  <xdr:twoCellAnchor editAs="oneCell">
    <xdr:from>
      <xdr:col>2</xdr:col>
      <xdr:colOff>380880</xdr:colOff>
      <xdr:row>38</xdr:row>
      <xdr:rowOff>136080</xdr:rowOff>
    </xdr:from>
    <xdr:to>
      <xdr:col>3</xdr:col>
      <xdr:colOff>737280</xdr:colOff>
      <xdr:row>42</xdr:row>
      <xdr:rowOff>20880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1886760" y="7813080"/>
          <a:ext cx="1109520" cy="6469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15840</xdr:rowOff>
    </xdr:from>
    <xdr:to>
      <xdr:col>4</xdr:col>
      <xdr:colOff>618840</xdr:colOff>
      <xdr:row>29</xdr:row>
      <xdr:rowOff>142560</xdr:rowOff>
    </xdr:to>
    <xdr:graphicFrame macro="">
      <xdr:nvGraphicFramePr>
        <xdr:cNvPr id="2" name="TRATO DO PERSOAL">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15840</xdr:rowOff>
    </xdr:from>
    <xdr:to>
      <xdr:col>4</xdr:col>
      <xdr:colOff>618840</xdr:colOff>
      <xdr:row>27</xdr:row>
      <xdr:rowOff>142560</xdr:rowOff>
    </xdr:to>
    <xdr:graphicFrame macro="">
      <xdr:nvGraphicFramePr>
        <xdr:cNvPr id="3" name="TRATO DO PERSOAL">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8</xdr:row>
      <xdr:rowOff>15840</xdr:rowOff>
    </xdr:from>
    <xdr:to>
      <xdr:col>4</xdr:col>
      <xdr:colOff>618840</xdr:colOff>
      <xdr:row>27</xdr:row>
      <xdr:rowOff>142560</xdr:rowOff>
    </xdr:to>
    <xdr:graphicFrame macro="">
      <xdr:nvGraphicFramePr>
        <xdr:cNvPr id="4" name="TRATO DO PERSOAL">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9</xdr:row>
      <xdr:rowOff>15840</xdr:rowOff>
    </xdr:from>
    <xdr:to>
      <xdr:col>4</xdr:col>
      <xdr:colOff>618840</xdr:colOff>
      <xdr:row>28</xdr:row>
      <xdr:rowOff>142560</xdr:rowOff>
    </xdr:to>
    <xdr:graphicFrame macro="">
      <xdr:nvGraphicFramePr>
        <xdr:cNvPr id="5" name="TRATO DO PERSOAL">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8</xdr:row>
      <xdr:rowOff>15840</xdr:rowOff>
    </xdr:from>
    <xdr:to>
      <xdr:col>4</xdr:col>
      <xdr:colOff>618840</xdr:colOff>
      <xdr:row>27</xdr:row>
      <xdr:rowOff>142560</xdr:rowOff>
    </xdr:to>
    <xdr:graphicFrame macro="">
      <xdr:nvGraphicFramePr>
        <xdr:cNvPr id="6" name="TRATO DO PERSOAL">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7</xdr:row>
      <xdr:rowOff>15840</xdr:rowOff>
    </xdr:from>
    <xdr:to>
      <xdr:col>4</xdr:col>
      <xdr:colOff>618840</xdr:colOff>
      <xdr:row>26</xdr:row>
      <xdr:rowOff>142560</xdr:rowOff>
    </xdr:to>
    <xdr:graphicFrame macro="">
      <xdr:nvGraphicFramePr>
        <xdr:cNvPr id="7" name="TRATO DO PERSOAL">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507960</xdr:colOff>
      <xdr:row>23</xdr:row>
      <xdr:rowOff>-360</xdr:rowOff>
    </xdr:from>
    <xdr:to>
      <xdr:col>6</xdr:col>
      <xdr:colOff>1343520</xdr:colOff>
      <xdr:row>54</xdr:row>
      <xdr:rowOff>94680</xdr:rowOff>
    </xdr:to>
    <xdr:graphicFrame macro="">
      <xdr:nvGraphicFramePr>
        <xdr:cNvPr id="8" name="Gráfico 2">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showGridLines="0" tabSelected="1" view="pageBreakPreview" topLeftCell="A3" zoomScaleNormal="100" zoomScaleSheetLayoutView="100" zoomScalePageLayoutView="51" workbookViewId="0">
      <selection activeCell="J21" sqref="J21"/>
    </sheetView>
  </sheetViews>
  <sheetFormatPr baseColWidth="10" defaultColWidth="10.7109375" defaultRowHeight="15" x14ac:dyDescent="0.25"/>
  <cols>
    <col min="4" max="4" width="22" customWidth="1"/>
  </cols>
  <sheetData>
    <row r="1" spans="2:11" ht="15" customHeight="1" x14ac:dyDescent="0.25">
      <c r="C1" s="1"/>
      <c r="D1" s="1"/>
      <c r="E1" s="1"/>
      <c r="F1" s="1"/>
      <c r="G1" s="1"/>
      <c r="H1" s="1"/>
      <c r="I1" s="1"/>
      <c r="J1" s="1"/>
      <c r="K1" s="1"/>
    </row>
    <row r="2" spans="2:11" ht="15" customHeight="1" x14ac:dyDescent="0.25">
      <c r="C2" s="1"/>
      <c r="D2" s="1"/>
      <c r="E2" s="1"/>
      <c r="F2" s="1"/>
      <c r="G2" s="1"/>
      <c r="H2" s="1"/>
      <c r="I2" s="1"/>
      <c r="J2" s="1"/>
      <c r="K2" s="1"/>
    </row>
    <row r="3" spans="2:11" ht="15" customHeight="1" x14ac:dyDescent="0.25">
      <c r="C3" s="1"/>
      <c r="D3" s="1"/>
      <c r="E3" s="1"/>
      <c r="F3" s="1"/>
      <c r="G3" s="1"/>
      <c r="H3" s="1"/>
      <c r="I3" s="1"/>
      <c r="J3" s="1"/>
      <c r="K3" s="1"/>
    </row>
    <row r="4" spans="2:11" ht="15" customHeight="1" x14ac:dyDescent="0.25">
      <c r="C4" s="1"/>
      <c r="D4" s="1"/>
      <c r="E4" s="1"/>
      <c r="F4" s="1"/>
      <c r="G4" s="1"/>
      <c r="H4" s="1"/>
      <c r="I4" s="1"/>
      <c r="J4" s="1"/>
      <c r="K4" s="1"/>
    </row>
    <row r="5" spans="2:11" ht="15" customHeight="1" x14ac:dyDescent="0.25">
      <c r="C5" s="1"/>
      <c r="D5" s="1"/>
      <c r="E5" s="1"/>
      <c r="F5" s="1"/>
      <c r="G5" s="1"/>
      <c r="H5" s="1"/>
      <c r="I5" s="1"/>
      <c r="J5" s="1"/>
      <c r="K5" s="1"/>
    </row>
    <row r="6" spans="2:11" ht="15" customHeight="1" x14ac:dyDescent="0.25">
      <c r="C6" s="1"/>
      <c r="D6" s="1"/>
      <c r="E6" s="1"/>
      <c r="F6" s="1"/>
      <c r="G6" s="1"/>
      <c r="H6" s="1"/>
      <c r="I6" s="1"/>
      <c r="J6" s="1"/>
      <c r="K6" s="1"/>
    </row>
    <row r="7" spans="2:11" ht="15" customHeight="1" x14ac:dyDescent="0.25">
      <c r="C7" s="1"/>
      <c r="D7" s="1"/>
      <c r="E7" s="1"/>
      <c r="F7" s="1"/>
      <c r="G7" s="1"/>
      <c r="H7" s="1"/>
      <c r="I7" s="1"/>
      <c r="J7" s="1"/>
      <c r="K7" s="1"/>
    </row>
    <row r="8" spans="2:11" ht="15" customHeight="1" x14ac:dyDescent="0.25">
      <c r="C8" s="1"/>
      <c r="D8" s="1"/>
      <c r="E8" s="1"/>
      <c r="F8" s="1"/>
      <c r="G8" s="1"/>
      <c r="H8" s="1"/>
      <c r="I8" s="1"/>
      <c r="J8" s="1"/>
      <c r="K8" s="1"/>
    </row>
    <row r="9" spans="2:11" ht="15" customHeight="1" x14ac:dyDescent="0.25">
      <c r="C9" s="1"/>
      <c r="D9" s="1"/>
      <c r="E9" s="1"/>
      <c r="F9" s="1"/>
      <c r="G9" s="1"/>
      <c r="H9" s="1"/>
      <c r="I9" s="1"/>
      <c r="J9" s="1"/>
      <c r="K9" s="1"/>
    </row>
    <row r="10" spans="2:11" ht="15" customHeight="1" x14ac:dyDescent="0.25">
      <c r="C10" s="1"/>
      <c r="D10" s="1"/>
      <c r="E10" s="1"/>
      <c r="F10" s="1"/>
      <c r="G10" s="1"/>
      <c r="H10" s="1"/>
      <c r="I10" s="1"/>
      <c r="J10" s="1"/>
      <c r="K10" s="1"/>
    </row>
    <row r="11" spans="2:11" ht="15" customHeight="1" x14ac:dyDescent="0.25">
      <c r="C11" s="1"/>
      <c r="D11" s="1"/>
      <c r="E11" s="1"/>
      <c r="F11" s="1"/>
      <c r="G11" s="1"/>
      <c r="H11" s="1"/>
      <c r="I11" s="1"/>
      <c r="J11" s="1"/>
      <c r="K11" s="1"/>
    </row>
    <row r="12" spans="2:11" ht="26.25" customHeight="1" x14ac:dyDescent="0.25">
      <c r="C12" s="110" t="s">
        <v>0</v>
      </c>
      <c r="D12" s="110"/>
      <c r="E12" s="110"/>
      <c r="F12" s="1"/>
      <c r="G12" s="1"/>
      <c r="H12" s="1"/>
      <c r="I12" s="1"/>
      <c r="J12" s="1"/>
      <c r="K12" s="1"/>
    </row>
    <row r="13" spans="2:11" ht="15" customHeight="1" x14ac:dyDescent="0.25">
      <c r="C13" s="1"/>
      <c r="D13" s="1"/>
      <c r="E13" s="1"/>
      <c r="F13" s="1"/>
      <c r="G13" s="1"/>
      <c r="H13" s="1"/>
      <c r="I13" s="1"/>
      <c r="J13" s="1"/>
      <c r="K13" s="1"/>
    </row>
    <row r="14" spans="2:11" ht="15" customHeight="1" x14ac:dyDescent="0.25">
      <c r="B14" s="111" t="s">
        <v>70</v>
      </c>
      <c r="C14" s="111"/>
      <c r="D14" s="111"/>
      <c r="E14" s="111"/>
      <c r="F14" s="111"/>
      <c r="G14" s="1"/>
      <c r="H14" s="1"/>
      <c r="I14" s="1"/>
      <c r="J14" s="1"/>
      <c r="K14" s="1"/>
    </row>
    <row r="15" spans="2:11" ht="15" customHeight="1" x14ac:dyDescent="0.25">
      <c r="B15" s="111"/>
      <c r="C15" s="111"/>
      <c r="D15" s="111"/>
      <c r="E15" s="111"/>
      <c r="F15" s="111"/>
      <c r="G15" s="1"/>
      <c r="H15" s="1"/>
      <c r="I15" s="1"/>
      <c r="J15" s="1"/>
      <c r="K15" s="1"/>
    </row>
    <row r="16" spans="2:11" ht="15" customHeight="1" x14ac:dyDescent="0.25">
      <c r="B16" s="111"/>
      <c r="C16" s="111"/>
      <c r="D16" s="111"/>
      <c r="E16" s="111"/>
      <c r="F16" s="111"/>
      <c r="G16" s="1"/>
      <c r="H16" s="1"/>
      <c r="I16" s="1"/>
      <c r="J16" s="1"/>
      <c r="K16" s="1"/>
    </row>
    <row r="17" spans="2:11" ht="15" customHeight="1" x14ac:dyDescent="0.25">
      <c r="B17" s="111"/>
      <c r="C17" s="111"/>
      <c r="D17" s="111"/>
      <c r="E17" s="111"/>
      <c r="F17" s="111"/>
      <c r="G17" s="1"/>
      <c r="H17" s="1"/>
      <c r="I17" s="1"/>
      <c r="J17" s="1"/>
      <c r="K17" s="1"/>
    </row>
    <row r="18" spans="2:11" ht="15" customHeight="1" x14ac:dyDescent="0.25">
      <c r="B18" s="111"/>
      <c r="C18" s="111"/>
      <c r="D18" s="111"/>
      <c r="E18" s="111"/>
      <c r="F18" s="111"/>
      <c r="G18" s="1"/>
      <c r="H18" s="1"/>
      <c r="I18" s="1"/>
      <c r="J18" s="1"/>
      <c r="K18" s="1"/>
    </row>
    <row r="19" spans="2:11" ht="15" customHeight="1" x14ac:dyDescent="0.25">
      <c r="B19" s="111"/>
      <c r="C19" s="111"/>
      <c r="D19" s="111"/>
      <c r="E19" s="111"/>
      <c r="F19" s="111"/>
      <c r="G19" s="1"/>
      <c r="H19" s="1"/>
      <c r="I19" s="1"/>
      <c r="J19" s="1"/>
      <c r="K19" s="1"/>
    </row>
    <row r="20" spans="2:11" ht="15" customHeight="1" x14ac:dyDescent="0.25">
      <c r="B20" s="111"/>
      <c r="C20" s="111"/>
      <c r="D20" s="111"/>
      <c r="E20" s="111"/>
      <c r="F20" s="111"/>
      <c r="G20" s="1"/>
      <c r="H20" s="1"/>
      <c r="I20" s="1"/>
      <c r="J20" s="1"/>
      <c r="K20" s="1"/>
    </row>
    <row r="21" spans="2:11" ht="15" customHeight="1" x14ac:dyDescent="0.25">
      <c r="B21" s="111"/>
      <c r="C21" s="111"/>
      <c r="D21" s="111"/>
      <c r="E21" s="111"/>
      <c r="F21" s="111"/>
      <c r="G21" s="1"/>
      <c r="H21" s="1"/>
      <c r="I21" s="1"/>
      <c r="J21" s="1"/>
      <c r="K21" s="1"/>
    </row>
    <row r="22" spans="2:11" ht="15" customHeight="1" x14ac:dyDescent="0.25">
      <c r="B22" s="111"/>
      <c r="C22" s="111"/>
      <c r="D22" s="111"/>
      <c r="E22" s="111"/>
      <c r="F22" s="111"/>
      <c r="G22" s="1"/>
      <c r="H22" s="1"/>
      <c r="I22" s="1"/>
      <c r="J22" s="1"/>
      <c r="K22" s="1"/>
    </row>
    <row r="23" spans="2:11" ht="15" customHeight="1" x14ac:dyDescent="0.25">
      <c r="B23" s="111"/>
      <c r="C23" s="111"/>
      <c r="D23" s="111"/>
      <c r="E23" s="111"/>
      <c r="F23" s="111"/>
      <c r="G23" s="1"/>
      <c r="H23" s="1"/>
      <c r="I23" s="1"/>
      <c r="J23" s="1"/>
      <c r="K23" s="1"/>
    </row>
    <row r="24" spans="2:11" ht="15" customHeight="1" x14ac:dyDescent="0.25">
      <c r="B24" s="111"/>
      <c r="C24" s="111"/>
      <c r="D24" s="111"/>
      <c r="E24" s="111"/>
      <c r="F24" s="111"/>
      <c r="G24" s="1"/>
      <c r="H24" s="1"/>
      <c r="I24" s="1"/>
      <c r="J24" s="1"/>
      <c r="K24" s="1"/>
    </row>
    <row r="25" spans="2:11" ht="15" customHeight="1" x14ac:dyDescent="0.25">
      <c r="B25" s="111"/>
      <c r="C25" s="111"/>
      <c r="D25" s="111"/>
      <c r="E25" s="111"/>
      <c r="F25" s="111"/>
      <c r="G25" s="1"/>
      <c r="H25" s="1"/>
      <c r="I25" s="1"/>
      <c r="J25" s="1"/>
      <c r="K25" s="1"/>
    </row>
    <row r="26" spans="2:11" ht="15" customHeight="1" x14ac:dyDescent="0.25">
      <c r="B26" s="111"/>
      <c r="C26" s="111"/>
      <c r="D26" s="111"/>
      <c r="E26" s="111"/>
      <c r="F26" s="111"/>
      <c r="G26" s="1"/>
      <c r="H26" s="1"/>
      <c r="I26" s="1"/>
      <c r="J26" s="1"/>
      <c r="K26" s="1"/>
    </row>
    <row r="27" spans="2:11" ht="15" customHeight="1" x14ac:dyDescent="0.25">
      <c r="B27" s="111"/>
      <c r="C27" s="111"/>
      <c r="D27" s="111"/>
      <c r="E27" s="111"/>
      <c r="F27" s="111"/>
      <c r="G27" s="1"/>
      <c r="H27" s="1"/>
      <c r="I27" s="1"/>
      <c r="J27" s="1"/>
      <c r="K27" s="1"/>
    </row>
    <row r="28" spans="2:11" ht="15" customHeight="1" x14ac:dyDescent="0.25">
      <c r="B28" s="111"/>
      <c r="C28" s="111"/>
      <c r="D28" s="111"/>
      <c r="E28" s="111"/>
      <c r="F28" s="111"/>
      <c r="G28" s="1"/>
      <c r="H28" s="1"/>
      <c r="I28" s="1"/>
      <c r="J28" s="1"/>
      <c r="K28" s="1"/>
    </row>
    <row r="29" spans="2:11" ht="15" customHeight="1" x14ac:dyDescent="0.25">
      <c r="B29" s="111"/>
      <c r="C29" s="111"/>
      <c r="D29" s="111"/>
      <c r="E29" s="111"/>
      <c r="F29" s="111"/>
      <c r="G29" s="1"/>
      <c r="H29" s="1"/>
      <c r="I29" s="1"/>
      <c r="J29" s="1"/>
      <c r="K29" s="1"/>
    </row>
    <row r="30" spans="2:11" ht="15" customHeight="1" x14ac:dyDescent="0.25">
      <c r="C30" s="1"/>
      <c r="D30" s="1"/>
      <c r="E30" s="1"/>
      <c r="F30" s="1"/>
      <c r="G30" s="1"/>
      <c r="H30" s="1"/>
      <c r="I30" s="1"/>
      <c r="J30" s="1"/>
      <c r="K30" s="1"/>
    </row>
    <row r="31" spans="2:11" s="2" customFormat="1" ht="26.25" x14ac:dyDescent="0.35">
      <c r="C31" s="3"/>
      <c r="E31" s="3"/>
      <c r="F31" s="3"/>
      <c r="G31" s="3"/>
      <c r="H31" s="3"/>
      <c r="I31" s="3"/>
      <c r="J31" s="3"/>
      <c r="K31" s="3"/>
    </row>
    <row r="32" spans="2:11" ht="27" customHeight="1" x14ac:dyDescent="0.25">
      <c r="C32" s="1"/>
      <c r="D32" s="4">
        <v>44519</v>
      </c>
      <c r="E32" s="1"/>
      <c r="F32" s="1"/>
      <c r="G32" s="1"/>
      <c r="H32" s="1"/>
      <c r="I32" s="1"/>
      <c r="J32" s="1"/>
      <c r="K32" s="1"/>
    </row>
    <row r="33" spans="1:17" ht="15" customHeight="1" x14ac:dyDescent="0.25">
      <c r="A33" s="1"/>
      <c r="B33" s="1"/>
      <c r="C33" s="1"/>
      <c r="D33" s="1"/>
      <c r="E33" s="1"/>
      <c r="F33" s="1"/>
      <c r="G33" s="1"/>
      <c r="H33" s="1"/>
      <c r="I33" s="1"/>
      <c r="J33" s="1"/>
      <c r="K33" s="1"/>
      <c r="Q33" s="5"/>
    </row>
    <row r="34" spans="1:17" ht="15" customHeight="1" x14ac:dyDescent="0.25">
      <c r="A34" s="1"/>
      <c r="B34" s="1"/>
      <c r="C34" s="1"/>
      <c r="D34" s="1"/>
      <c r="E34" s="1"/>
      <c r="F34" s="1"/>
      <c r="G34" s="1"/>
      <c r="H34" s="1"/>
      <c r="I34" s="1"/>
      <c r="J34" s="1"/>
      <c r="K34" s="1"/>
    </row>
    <row r="35" spans="1:17" ht="15" customHeight="1" x14ac:dyDescent="0.25">
      <c r="A35" s="1"/>
      <c r="B35" s="1"/>
      <c r="C35" s="1"/>
      <c r="D35" s="1"/>
      <c r="E35" s="1"/>
      <c r="F35" s="1"/>
      <c r="G35" s="1"/>
      <c r="H35" s="1"/>
      <c r="I35" s="1"/>
      <c r="J35" s="1"/>
      <c r="K35" s="1"/>
    </row>
    <row r="36" spans="1:17" ht="15" customHeight="1" x14ac:dyDescent="0.25">
      <c r="A36" s="1"/>
      <c r="B36" s="1"/>
      <c r="C36" s="1"/>
      <c r="D36" s="1"/>
      <c r="E36" s="1"/>
      <c r="F36" s="1"/>
      <c r="G36" s="1"/>
      <c r="H36" s="1"/>
      <c r="I36" s="1"/>
      <c r="J36" s="1"/>
      <c r="K36" s="1"/>
    </row>
    <row r="37" spans="1:17" ht="15" customHeight="1" x14ac:dyDescent="0.25">
      <c r="A37" s="1"/>
      <c r="B37" s="1"/>
      <c r="C37" s="1"/>
      <c r="D37" s="1"/>
      <c r="F37" s="1"/>
      <c r="G37" s="1"/>
      <c r="H37" s="1"/>
      <c r="I37" s="1"/>
      <c r="J37" s="1"/>
      <c r="K37" s="1"/>
    </row>
    <row r="38" spans="1:17" ht="15" customHeight="1" x14ac:dyDescent="0.25">
      <c r="A38" s="1"/>
      <c r="B38" s="1"/>
      <c r="C38" s="1"/>
      <c r="D38" s="1"/>
      <c r="E38" s="1"/>
      <c r="F38" s="1"/>
      <c r="G38" s="1"/>
      <c r="H38" s="1"/>
      <c r="I38" s="1"/>
      <c r="J38" s="1"/>
      <c r="K38" s="1"/>
    </row>
    <row r="39" spans="1:17" ht="15" customHeight="1" x14ac:dyDescent="0.25">
      <c r="A39" s="1"/>
      <c r="B39" s="1"/>
      <c r="C39" s="1"/>
      <c r="D39" s="1"/>
      <c r="E39" s="1"/>
      <c r="F39" s="1"/>
      <c r="G39" s="1"/>
      <c r="H39" s="1"/>
      <c r="I39" s="1"/>
      <c r="J39" s="1"/>
      <c r="K39" s="1"/>
    </row>
    <row r="40" spans="1:17" ht="15" customHeight="1" x14ac:dyDescent="0.25">
      <c r="A40" s="1"/>
      <c r="B40" s="1"/>
      <c r="C40" s="1"/>
      <c r="D40" s="1"/>
      <c r="E40" s="1"/>
      <c r="F40" s="1"/>
      <c r="G40" s="1"/>
      <c r="H40" s="1"/>
      <c r="I40" s="1"/>
      <c r="J40" s="1"/>
      <c r="K40" s="1"/>
    </row>
    <row r="41" spans="1:17" ht="15" customHeight="1" x14ac:dyDescent="0.3">
      <c r="A41" s="1"/>
      <c r="B41" s="1"/>
      <c r="C41" s="1"/>
      <c r="D41" s="1"/>
      <c r="E41" s="6" t="s">
        <v>1</v>
      </c>
      <c r="F41" s="1"/>
      <c r="G41" s="1"/>
      <c r="H41" s="1"/>
      <c r="I41" s="1"/>
      <c r="J41" s="1"/>
      <c r="K41" s="1"/>
    </row>
    <row r="42" spans="1:17" ht="15" customHeight="1" x14ac:dyDescent="0.25">
      <c r="A42" s="7"/>
      <c r="B42" s="7"/>
    </row>
    <row r="43" spans="1:17" ht="15" customHeight="1" x14ac:dyDescent="0.25">
      <c r="A43" s="7"/>
      <c r="B43" s="7"/>
    </row>
    <row r="44" spans="1:17" ht="15" customHeight="1" x14ac:dyDescent="0.25">
      <c r="A44" s="7"/>
      <c r="B44" s="7"/>
    </row>
    <row r="45" spans="1:17" ht="15" customHeight="1" x14ac:dyDescent="0.25">
      <c r="A45" s="7"/>
      <c r="B45" s="7"/>
    </row>
    <row r="46" spans="1:17" ht="15" customHeight="1" x14ac:dyDescent="0.25">
      <c r="A46" s="7"/>
      <c r="B46" s="7"/>
    </row>
    <row r="47" spans="1:17" ht="15" customHeight="1" x14ac:dyDescent="0.25">
      <c r="A47" s="7"/>
      <c r="B47" s="7"/>
    </row>
    <row r="48" spans="1:17" ht="15" customHeight="1" x14ac:dyDescent="0.25">
      <c r="A48" s="7"/>
      <c r="B48" s="7"/>
    </row>
    <row r="49" spans="1:2" ht="15" customHeight="1" x14ac:dyDescent="0.25">
      <c r="A49" s="7"/>
      <c r="B49" s="7"/>
    </row>
    <row r="50" spans="1:2" ht="15" customHeight="1" x14ac:dyDescent="0.25">
      <c r="A50" s="7"/>
      <c r="B50" s="7"/>
    </row>
    <row r="51" spans="1:2" ht="15" customHeight="1" x14ac:dyDescent="0.25">
      <c r="A51" s="7"/>
      <c r="B51" s="7"/>
    </row>
  </sheetData>
  <mergeCells count="2">
    <mergeCell ref="C12:E12"/>
    <mergeCell ref="B14:F29"/>
  </mergeCells>
  <pageMargins left="0.70833333333333304" right="0.70833333333333304" top="0.74791666666666701" bottom="0.74791666666666701" header="0.511811023622047" footer="0.511811023622047"/>
  <pageSetup paperSize="9"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31"/>
  <sheetViews>
    <sheetView view="pageBreakPreview" topLeftCell="A10" zoomScale="110" zoomScaleNormal="90" zoomScaleSheetLayoutView="110" zoomScalePageLayoutView="51" workbookViewId="0">
      <selection activeCell="C4" sqref="C4"/>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35.7109375" style="9" customWidth="1"/>
    <col min="5" max="1024" width="11.42578125" style="9"/>
  </cols>
  <sheetData>
    <row r="2" spans="1:5" ht="54.75" customHeight="1" x14ac:dyDescent="0.25">
      <c r="A2" s="112" t="s">
        <v>2</v>
      </c>
      <c r="B2" s="112"/>
      <c r="C2" s="112"/>
      <c r="D2" s="112"/>
      <c r="E2" s="10"/>
    </row>
    <row r="3" spans="1:5" ht="44.25" customHeight="1" x14ac:dyDescent="0.25">
      <c r="A3" s="11" t="s">
        <v>3</v>
      </c>
      <c r="B3" s="12" t="s">
        <v>4</v>
      </c>
      <c r="C3" s="13" t="s">
        <v>5</v>
      </c>
      <c r="D3" s="14" t="s">
        <v>6</v>
      </c>
      <c r="E3" s="10"/>
    </row>
    <row r="4" spans="1:5" ht="99.95" customHeight="1" x14ac:dyDescent="0.25">
      <c r="A4" s="15" t="s">
        <v>7</v>
      </c>
      <c r="B4" s="16">
        <f>16/5</f>
        <v>3.2</v>
      </c>
      <c r="C4" s="17" t="s">
        <v>63</v>
      </c>
      <c r="D4" s="18"/>
      <c r="E4" s="19">
        <f>+AVERAGE($B$4:$B$7)</f>
        <v>3.8875000000000002</v>
      </c>
    </row>
    <row r="5" spans="1:5" ht="99.95" customHeight="1" x14ac:dyDescent="0.25">
      <c r="A5" s="20" t="s">
        <v>8</v>
      </c>
      <c r="B5" s="21">
        <f>15/4</f>
        <v>3.75</v>
      </c>
      <c r="C5" s="22" t="s">
        <v>42</v>
      </c>
      <c r="D5" s="23"/>
      <c r="E5" s="19">
        <f>+AVERAGE($B$4:$B$7)</f>
        <v>3.8875000000000002</v>
      </c>
    </row>
    <row r="6" spans="1:5" ht="135" customHeight="1" x14ac:dyDescent="0.25">
      <c r="A6" s="20" t="s">
        <v>9</v>
      </c>
      <c r="B6" s="21">
        <f>22/5</f>
        <v>4.4000000000000004</v>
      </c>
      <c r="C6" s="22" t="s">
        <v>43</v>
      </c>
      <c r="D6" s="24"/>
      <c r="E6" s="19">
        <f>+AVERAGE($B$4:$B$7)</f>
        <v>3.8875000000000002</v>
      </c>
    </row>
    <row r="7" spans="1:5" ht="99.95" customHeight="1" x14ac:dyDescent="0.25">
      <c r="A7" s="20" t="s">
        <v>10</v>
      </c>
      <c r="B7" s="21">
        <f>21/5</f>
        <v>4.2</v>
      </c>
      <c r="C7" s="22" t="s">
        <v>44</v>
      </c>
      <c r="D7" s="25"/>
      <c r="E7" s="19">
        <f>+AVERAGE($B$4:$B$7)</f>
        <v>3.8875000000000002</v>
      </c>
    </row>
    <row r="8" spans="1:5" ht="50.1" customHeight="1" x14ac:dyDescent="0.25">
      <c r="A8" s="26" t="s">
        <v>11</v>
      </c>
      <c r="B8" s="113">
        <f>AVERAGE($B$4:$B$7)</f>
        <v>3.8875000000000002</v>
      </c>
      <c r="C8" s="113"/>
      <c r="D8" s="113"/>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row r="29" spans="1:5" x14ac:dyDescent="0.25">
      <c r="A29" s="27"/>
      <c r="B29" s="27"/>
      <c r="C29" s="10"/>
      <c r="D29" s="10"/>
      <c r="E29" s="10"/>
    </row>
    <row r="30" spans="1:5" x14ac:dyDescent="0.25">
      <c r="A30" s="27"/>
      <c r="B30" s="27"/>
      <c r="C30" s="10"/>
      <c r="D30" s="10"/>
      <c r="E30" s="10"/>
    </row>
    <row r="31" spans="1:5" x14ac:dyDescent="0.25">
      <c r="A31" s="27"/>
      <c r="B31" s="27"/>
      <c r="C31" s="10"/>
      <c r="D31" s="10"/>
      <c r="E31" s="10"/>
    </row>
  </sheetData>
  <mergeCells count="2">
    <mergeCell ref="A2:D2"/>
    <mergeCell ref="B8:D8"/>
  </mergeCells>
  <pageMargins left="0.70833333333333304" right="0.70833333333333304" top="0.74791666666666701" bottom="0.74791666666666701" header="0.511811023622047" footer="0.511811023622047"/>
  <pageSetup paperSize="9" scale="64"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9"/>
  <sheetViews>
    <sheetView view="pageBreakPreview" topLeftCell="A7" zoomScale="120" zoomScaleNormal="90" zoomScaleSheetLayoutView="120" zoomScalePageLayoutView="51" workbookViewId="0">
      <selection activeCell="G23" sqref="G23"/>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45.7109375" style="9" customWidth="1"/>
    <col min="5" max="1024" width="11.42578125" style="9"/>
  </cols>
  <sheetData>
    <row r="2" spans="1:5" ht="54.75" customHeight="1" x14ac:dyDescent="0.25">
      <c r="A2" s="112" t="s">
        <v>12</v>
      </c>
      <c r="B2" s="112"/>
      <c r="C2" s="112"/>
      <c r="D2" s="112"/>
      <c r="E2" s="10"/>
    </row>
    <row r="3" spans="1:5" ht="44.25" customHeight="1" x14ac:dyDescent="0.25">
      <c r="A3" s="11" t="s">
        <v>3</v>
      </c>
      <c r="B3" s="12" t="s">
        <v>4</v>
      </c>
      <c r="C3" s="13" t="s">
        <v>5</v>
      </c>
      <c r="D3" s="14" t="s">
        <v>6</v>
      </c>
      <c r="E3" s="10"/>
    </row>
    <row r="4" spans="1:5" ht="99.95" customHeight="1" x14ac:dyDescent="0.25">
      <c r="A4" s="15" t="s">
        <v>13</v>
      </c>
      <c r="B4" s="16">
        <f>13/4</f>
        <v>3.25</v>
      </c>
      <c r="C4" s="17" t="s">
        <v>45</v>
      </c>
      <c r="D4" s="18"/>
      <c r="E4" s="19">
        <f>+AVERAGE($B$4:$B$5)</f>
        <v>3.4249999999999998</v>
      </c>
    </row>
    <row r="5" spans="1:5" ht="99.95" customHeight="1" x14ac:dyDescent="0.25">
      <c r="A5" s="20" t="s">
        <v>14</v>
      </c>
      <c r="B5" s="21">
        <f>18/5</f>
        <v>3.6</v>
      </c>
      <c r="C5" s="22" t="s">
        <v>46</v>
      </c>
      <c r="D5" s="23"/>
      <c r="E5" s="19">
        <f>+AVERAGE($B$4:$B$5)</f>
        <v>3.4249999999999998</v>
      </c>
    </row>
    <row r="6" spans="1:5" ht="50.1" customHeight="1" x14ac:dyDescent="0.25">
      <c r="A6" s="26" t="s">
        <v>11</v>
      </c>
      <c r="B6" s="113">
        <f>AVERAGE($B$4:$B$5)</f>
        <v>3.4249999999999998</v>
      </c>
      <c r="C6" s="113"/>
      <c r="D6" s="113"/>
      <c r="E6" s="10"/>
    </row>
    <row r="7" spans="1:5" x14ac:dyDescent="0.25">
      <c r="A7" s="27"/>
      <c r="B7" s="27"/>
      <c r="C7" s="10"/>
      <c r="D7" s="10"/>
      <c r="E7" s="10"/>
    </row>
    <row r="8" spans="1:5" x14ac:dyDescent="0.25">
      <c r="A8" s="27"/>
      <c r="B8" s="27"/>
      <c r="C8" s="10"/>
      <c r="D8" s="10"/>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row r="29" spans="1:5" x14ac:dyDescent="0.25">
      <c r="A29" s="27"/>
      <c r="B29" s="27"/>
      <c r="C29" s="10"/>
      <c r="D29" s="10"/>
      <c r="E29" s="10"/>
    </row>
  </sheetData>
  <mergeCells count="2">
    <mergeCell ref="A2:D2"/>
    <mergeCell ref="B6:D6"/>
  </mergeCells>
  <pageMargins left="0.70833333333333304" right="0.70833333333333304" top="0.74791666666666701" bottom="0.74791666666666701" header="0.511811023622047" footer="0.511811023622047"/>
  <pageSetup paperSize="9" scale="60"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9"/>
  <sheetViews>
    <sheetView view="pageBreakPreview" topLeftCell="A7" zoomScale="120" zoomScaleNormal="90" zoomScaleSheetLayoutView="120" zoomScalePageLayoutView="51" workbookViewId="0">
      <selection activeCell="H23" sqref="H23"/>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45.7109375" style="9" customWidth="1"/>
    <col min="5" max="1024" width="11.42578125" style="9"/>
  </cols>
  <sheetData>
    <row r="2" spans="1:5" ht="54.75" customHeight="1" x14ac:dyDescent="0.25">
      <c r="A2" s="112" t="s">
        <v>15</v>
      </c>
      <c r="B2" s="112"/>
      <c r="C2" s="112"/>
      <c r="D2" s="112"/>
      <c r="E2" s="10"/>
    </row>
    <row r="3" spans="1:5" ht="44.25" customHeight="1" x14ac:dyDescent="0.25">
      <c r="A3" s="11" t="s">
        <v>3</v>
      </c>
      <c r="B3" s="12" t="s">
        <v>4</v>
      </c>
      <c r="C3" s="13" t="s">
        <v>5</v>
      </c>
      <c r="D3" s="14" t="s">
        <v>6</v>
      </c>
      <c r="E3" s="10"/>
    </row>
    <row r="4" spans="1:5" ht="99.95" customHeight="1" x14ac:dyDescent="0.25">
      <c r="A4" s="15" t="s">
        <v>16</v>
      </c>
      <c r="B4" s="16">
        <f>10/3</f>
        <v>3.3333333333333335</v>
      </c>
      <c r="C4" s="17" t="s">
        <v>47</v>
      </c>
      <c r="D4" s="18"/>
      <c r="E4" s="19">
        <f>+AVERAGE($B$4:$B$5)</f>
        <v>3.416666666666667</v>
      </c>
    </row>
    <row r="5" spans="1:5" ht="99.95" customHeight="1" x14ac:dyDescent="0.25">
      <c r="A5" s="20" t="s">
        <v>17</v>
      </c>
      <c r="B5" s="21">
        <f>14/4</f>
        <v>3.5</v>
      </c>
      <c r="C5" s="22" t="s">
        <v>48</v>
      </c>
      <c r="D5" s="23"/>
      <c r="E5" s="19">
        <f>+AVERAGE($B$4:$B$5)</f>
        <v>3.416666666666667</v>
      </c>
    </row>
    <row r="6" spans="1:5" ht="50.1" customHeight="1" x14ac:dyDescent="0.25">
      <c r="A6" s="26" t="s">
        <v>11</v>
      </c>
      <c r="B6" s="113">
        <f>+AVERAGE($B$4:$B$5)</f>
        <v>3.416666666666667</v>
      </c>
      <c r="C6" s="113"/>
      <c r="D6" s="113"/>
      <c r="E6" s="10"/>
    </row>
    <row r="7" spans="1:5" x14ac:dyDescent="0.25">
      <c r="A7" s="27"/>
      <c r="B7" s="27"/>
      <c r="C7" s="10"/>
      <c r="D7" s="10"/>
      <c r="E7" s="10"/>
    </row>
    <row r="8" spans="1:5" x14ac:dyDescent="0.25">
      <c r="A8" s="27"/>
      <c r="B8" s="27"/>
      <c r="C8" s="10"/>
      <c r="D8" s="10"/>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row r="29" spans="1:5" x14ac:dyDescent="0.25">
      <c r="A29" s="27"/>
      <c r="B29" s="27"/>
      <c r="C29" s="10"/>
      <c r="D29" s="10"/>
      <c r="E29" s="10"/>
    </row>
  </sheetData>
  <mergeCells count="2">
    <mergeCell ref="A2:D2"/>
    <mergeCell ref="B6:D6"/>
  </mergeCells>
  <pageMargins left="0.70833333333333304" right="0.70833333333333304" top="0.74791666666666701" bottom="0.74791666666666701" header="0.511811023622047" footer="0.511811023622047"/>
  <pageSetup paperSize="9" scale="60"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30"/>
  <sheetViews>
    <sheetView view="pageBreakPreview" topLeftCell="A6" zoomScale="130" zoomScaleNormal="90" zoomScaleSheetLayoutView="130" zoomScalePageLayoutView="51" workbookViewId="0">
      <selection activeCell="C5" sqref="C5"/>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45.7109375" style="9" customWidth="1"/>
    <col min="5" max="1024" width="11.42578125" style="9"/>
  </cols>
  <sheetData>
    <row r="2" spans="1:5" ht="54.75" customHeight="1" x14ac:dyDescent="0.25">
      <c r="A2" s="112" t="s">
        <v>18</v>
      </c>
      <c r="B2" s="112"/>
      <c r="C2" s="112"/>
      <c r="D2" s="112"/>
      <c r="E2" s="10"/>
    </row>
    <row r="3" spans="1:5" ht="44.25" customHeight="1" x14ac:dyDescent="0.25">
      <c r="A3" s="11" t="s">
        <v>3</v>
      </c>
      <c r="B3" s="12" t="s">
        <v>4</v>
      </c>
      <c r="C3" s="13" t="s">
        <v>5</v>
      </c>
      <c r="D3" s="14" t="s">
        <v>6</v>
      </c>
      <c r="E3" s="10"/>
    </row>
    <row r="4" spans="1:5" ht="99.95" customHeight="1" x14ac:dyDescent="0.25">
      <c r="A4" s="15" t="s">
        <v>19</v>
      </c>
      <c r="B4" s="16">
        <f>18/5</f>
        <v>3.6</v>
      </c>
      <c r="C4" s="17" t="s">
        <v>49</v>
      </c>
      <c r="D4" s="18"/>
      <c r="E4" s="19">
        <f>+AVERAGE($B$4:$B$6)</f>
        <v>3.6</v>
      </c>
    </row>
    <row r="5" spans="1:5" ht="99.95" customHeight="1" x14ac:dyDescent="0.25">
      <c r="A5" s="20" t="s">
        <v>20</v>
      </c>
      <c r="B5" s="21">
        <f>17/5</f>
        <v>3.4</v>
      </c>
      <c r="C5" s="22" t="s">
        <v>50</v>
      </c>
      <c r="D5" s="23"/>
      <c r="E5" s="19">
        <f>+AVERAGE($B$4:$B$6)</f>
        <v>3.6</v>
      </c>
    </row>
    <row r="6" spans="1:5" ht="99.95" customHeight="1" x14ac:dyDescent="0.25">
      <c r="A6" s="20" t="s">
        <v>21</v>
      </c>
      <c r="B6" s="21">
        <f>19/5</f>
        <v>3.8</v>
      </c>
      <c r="C6" s="22" t="s">
        <v>51</v>
      </c>
      <c r="D6" s="25"/>
      <c r="E6" s="19">
        <f>+AVERAGE($B$4:$B$6)</f>
        <v>3.6</v>
      </c>
    </row>
    <row r="7" spans="1:5" ht="50.1" customHeight="1" x14ac:dyDescent="0.25">
      <c r="A7" s="26" t="s">
        <v>11</v>
      </c>
      <c r="B7" s="113">
        <f>+AVERAGE($B$4:$B$6)</f>
        <v>3.6</v>
      </c>
      <c r="C7" s="113"/>
      <c r="D7" s="113"/>
      <c r="E7" s="10"/>
    </row>
    <row r="8" spans="1:5" x14ac:dyDescent="0.25">
      <c r="A8" s="27"/>
      <c r="B8" s="27"/>
      <c r="C8" s="10"/>
      <c r="D8" s="10"/>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row r="29" spans="1:5" x14ac:dyDescent="0.25">
      <c r="A29" s="27"/>
      <c r="B29" s="27"/>
      <c r="C29" s="10"/>
      <c r="D29" s="10"/>
      <c r="E29" s="10"/>
    </row>
    <row r="30" spans="1:5" x14ac:dyDescent="0.25">
      <c r="A30" s="27"/>
      <c r="B30" s="27"/>
      <c r="C30" s="10"/>
      <c r="D30" s="10"/>
      <c r="E30" s="10"/>
    </row>
  </sheetData>
  <mergeCells count="2">
    <mergeCell ref="A2:D2"/>
    <mergeCell ref="B7:D7"/>
  </mergeCells>
  <pageMargins left="0.70833333333333304" right="0.70833333333333304" top="0.74791666666666701" bottom="0.74791666666666701" header="0.511811023622047" footer="0.511811023622047"/>
  <pageSetup paperSize="9" scale="60"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9"/>
  <sheetViews>
    <sheetView view="pageBreakPreview" topLeftCell="A7" zoomScale="130" zoomScaleNormal="90" zoomScaleSheetLayoutView="130" zoomScalePageLayoutView="51" workbookViewId="0">
      <selection activeCell="F23" sqref="F23"/>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45.7109375" style="9" customWidth="1"/>
    <col min="5" max="1024" width="11.42578125" style="9"/>
  </cols>
  <sheetData>
    <row r="2" spans="1:5" ht="54.75" customHeight="1" x14ac:dyDescent="0.25">
      <c r="A2" s="112" t="s">
        <v>22</v>
      </c>
      <c r="B2" s="112"/>
      <c r="C2" s="112"/>
      <c r="D2" s="112"/>
      <c r="E2" s="10"/>
    </row>
    <row r="3" spans="1:5" ht="44.25" customHeight="1" x14ac:dyDescent="0.25">
      <c r="A3" s="11" t="s">
        <v>3</v>
      </c>
      <c r="B3" s="12" t="s">
        <v>4</v>
      </c>
      <c r="C3" s="13" t="s">
        <v>5</v>
      </c>
      <c r="D3" s="14" t="s">
        <v>6</v>
      </c>
      <c r="E3" s="10"/>
    </row>
    <row r="4" spans="1:5" ht="171" x14ac:dyDescent="0.25">
      <c r="A4" s="20" t="s">
        <v>23</v>
      </c>
      <c r="B4" s="21">
        <f>19/5</f>
        <v>3.8</v>
      </c>
      <c r="C4" s="22" t="s">
        <v>52</v>
      </c>
      <c r="D4" s="23"/>
      <c r="E4" s="19">
        <f>+AVERAGE($B$4:$B$5)</f>
        <v>3.4</v>
      </c>
    </row>
    <row r="5" spans="1:5" ht="99.95" customHeight="1" x14ac:dyDescent="0.25">
      <c r="A5" s="20" t="s">
        <v>24</v>
      </c>
      <c r="B5" s="21">
        <f>6/2</f>
        <v>3</v>
      </c>
      <c r="C5" s="22"/>
      <c r="D5" s="24"/>
      <c r="E5" s="19">
        <f>+AVERAGE($B$4:$B$5)</f>
        <v>3.4</v>
      </c>
    </row>
    <row r="6" spans="1:5" ht="50.1" customHeight="1" x14ac:dyDescent="0.25">
      <c r="A6" s="26" t="s">
        <v>11</v>
      </c>
      <c r="B6" s="113">
        <f>+AVERAGE($B$4:$B$5)</f>
        <v>3.4</v>
      </c>
      <c r="C6" s="113"/>
      <c r="D6" s="113"/>
      <c r="E6" s="10"/>
    </row>
    <row r="7" spans="1:5" x14ac:dyDescent="0.25">
      <c r="A7" s="27"/>
      <c r="B7" s="27"/>
      <c r="C7" s="10"/>
      <c r="D7" s="10"/>
      <c r="E7" s="10"/>
    </row>
    <row r="8" spans="1:5" x14ac:dyDescent="0.25">
      <c r="A8" s="27"/>
      <c r="B8" s="27"/>
      <c r="C8" s="10"/>
      <c r="D8" s="10"/>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row r="29" spans="1:5" x14ac:dyDescent="0.25">
      <c r="A29" s="27"/>
      <c r="B29" s="27"/>
      <c r="C29" s="10"/>
      <c r="D29" s="10"/>
      <c r="E29" s="10"/>
    </row>
  </sheetData>
  <mergeCells count="2">
    <mergeCell ref="A2:D2"/>
    <mergeCell ref="B6:D6"/>
  </mergeCells>
  <pageMargins left="0.70833333333333304" right="0.70833333333333304" top="0.74791666666666701" bottom="0.74791666666666701" header="0.511811023622047" footer="0.511811023622047"/>
  <pageSetup paperSize="9" scale="60" fitToHeight="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8"/>
  <sheetViews>
    <sheetView view="pageBreakPreview" topLeftCell="A4" zoomScale="120" zoomScaleNormal="90" zoomScaleSheetLayoutView="120" zoomScalePageLayoutView="51" workbookViewId="0">
      <selection activeCell="H11" sqref="H11"/>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45.7109375" style="9" customWidth="1"/>
    <col min="5" max="1024" width="11.42578125" style="9"/>
  </cols>
  <sheetData>
    <row r="2" spans="1:5" ht="54.75" customHeight="1" x14ac:dyDescent="0.25">
      <c r="A2" s="112" t="s">
        <v>25</v>
      </c>
      <c r="B2" s="112"/>
      <c r="C2" s="112"/>
      <c r="D2" s="112"/>
      <c r="E2" s="10"/>
    </row>
    <row r="3" spans="1:5" ht="44.25" customHeight="1" x14ac:dyDescent="0.25">
      <c r="A3" s="11" t="s">
        <v>3</v>
      </c>
      <c r="B3" s="12" t="s">
        <v>4</v>
      </c>
      <c r="C3" s="13" t="s">
        <v>5</v>
      </c>
      <c r="D3" s="14" t="s">
        <v>6</v>
      </c>
      <c r="E3" s="10"/>
    </row>
    <row r="4" spans="1:5" ht="99.95" customHeight="1" x14ac:dyDescent="0.25">
      <c r="A4" s="15" t="s">
        <v>26</v>
      </c>
      <c r="B4" s="16">
        <f>19/5</f>
        <v>3.8</v>
      </c>
      <c r="C4" s="17" t="s">
        <v>53</v>
      </c>
      <c r="D4" s="18"/>
      <c r="E4" s="19">
        <f>+AVERAGE($B$4:$B$4)</f>
        <v>3.8</v>
      </c>
    </row>
    <row r="5" spans="1:5" ht="50.1" customHeight="1" x14ac:dyDescent="0.25">
      <c r="A5" s="26" t="s">
        <v>11</v>
      </c>
      <c r="B5" s="113">
        <f>+AVERAGE($B$4:$B$4)</f>
        <v>3.8</v>
      </c>
      <c r="C5" s="113"/>
      <c r="D5" s="113"/>
      <c r="E5" s="10"/>
    </row>
    <row r="6" spans="1:5" x14ac:dyDescent="0.25">
      <c r="A6" s="27"/>
      <c r="B6" s="27"/>
      <c r="C6" s="10"/>
      <c r="D6" s="10"/>
      <c r="E6" s="10"/>
    </row>
    <row r="7" spans="1:5" x14ac:dyDescent="0.25">
      <c r="A7" s="27"/>
      <c r="B7" s="27"/>
      <c r="C7" s="10"/>
      <c r="D7" s="10"/>
      <c r="E7" s="10"/>
    </row>
    <row r="8" spans="1:5" x14ac:dyDescent="0.25">
      <c r="A8" s="27"/>
      <c r="B8" s="27"/>
      <c r="C8" s="10"/>
      <c r="D8" s="10"/>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sheetData>
  <mergeCells count="2">
    <mergeCell ref="A2:D2"/>
    <mergeCell ref="B5:D5"/>
  </mergeCells>
  <pageMargins left="0.70833333333333304" right="0.70833333333333304" top="0.74791666666666701" bottom="0.74791666666666701" header="0.511811023622047" footer="0.511811023622047"/>
  <pageSetup paperSize="9" scale="60" fitToHeight="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1"/>
  <sheetViews>
    <sheetView view="pageBreakPreview" topLeftCell="A4" zoomScale="51" zoomScaleNormal="80" zoomScalePageLayoutView="51" workbookViewId="0">
      <selection activeCell="L21" sqref="L21"/>
    </sheetView>
  </sheetViews>
  <sheetFormatPr baseColWidth="10" defaultColWidth="11.42578125" defaultRowHeight="15" x14ac:dyDescent="0.25"/>
  <cols>
    <col min="1" max="1" width="30.7109375" style="8" customWidth="1"/>
    <col min="2" max="6" width="25.7109375" style="8" customWidth="1"/>
    <col min="7" max="7" width="25.7109375" style="9" customWidth="1"/>
    <col min="8" max="1024" width="11.42578125" style="9"/>
  </cols>
  <sheetData>
    <row r="2" spans="1:10" ht="37.5" customHeight="1" x14ac:dyDescent="0.25">
      <c r="B2" s="28"/>
      <c r="C2" s="29" t="s">
        <v>27</v>
      </c>
      <c r="D2" s="30"/>
      <c r="E2" s="31" t="s">
        <v>28</v>
      </c>
      <c r="F2" s="32"/>
    </row>
    <row r="3" spans="1:10" ht="66" customHeight="1" x14ac:dyDescent="0.25">
      <c r="A3" s="33"/>
      <c r="B3" s="34" t="s">
        <v>2</v>
      </c>
      <c r="C3" s="35" t="s">
        <v>12</v>
      </c>
      <c r="D3" s="36" t="s">
        <v>29</v>
      </c>
      <c r="E3" s="34" t="s">
        <v>18</v>
      </c>
      <c r="F3" s="36" t="s">
        <v>22</v>
      </c>
      <c r="G3" s="37" t="s">
        <v>30</v>
      </c>
    </row>
    <row r="4" spans="1:10" ht="27.75" customHeight="1" x14ac:dyDescent="0.25">
      <c r="A4" s="38" t="s">
        <v>31</v>
      </c>
      <c r="B4" s="39"/>
      <c r="C4" s="40"/>
      <c r="D4" s="40"/>
      <c r="E4" s="40" t="s">
        <v>4</v>
      </c>
      <c r="F4" s="40"/>
      <c r="G4" s="41"/>
      <c r="J4" s="9" t="s">
        <v>32</v>
      </c>
    </row>
    <row r="5" spans="1:10" ht="39.950000000000003" customHeight="1" x14ac:dyDescent="0.25">
      <c r="A5" s="42" t="s">
        <v>7</v>
      </c>
      <c r="B5" s="43">
        <f>'RESP 1_Org e Des'!B4</f>
        <v>3.2</v>
      </c>
      <c r="C5" s="44"/>
      <c r="D5" s="45"/>
      <c r="E5" s="46"/>
      <c r="F5" s="45"/>
      <c r="G5" s="47"/>
      <c r="H5" s="48">
        <f>B5</f>
        <v>3.2</v>
      </c>
      <c r="I5" s="49">
        <f t="shared" ref="I5:I18" si="0">$E$21</f>
        <v>3.6166666666666663</v>
      </c>
      <c r="J5" s="9">
        <v>3.75</v>
      </c>
    </row>
    <row r="6" spans="1:10" ht="39.950000000000003" customHeight="1" x14ac:dyDescent="0.25">
      <c r="A6" s="50" t="s">
        <v>8</v>
      </c>
      <c r="B6" s="51">
        <f>'RESP 1_Org e Des'!B5</f>
        <v>3.75</v>
      </c>
      <c r="C6" s="52"/>
      <c r="D6" s="53"/>
      <c r="E6" s="54"/>
      <c r="F6" s="53"/>
      <c r="G6" s="55"/>
      <c r="H6" s="48">
        <f>B6</f>
        <v>3.75</v>
      </c>
      <c r="I6" s="49">
        <f t="shared" si="0"/>
        <v>3.6166666666666663</v>
      </c>
      <c r="J6" s="9">
        <v>3.75</v>
      </c>
    </row>
    <row r="7" spans="1:10" ht="39.950000000000003" customHeight="1" x14ac:dyDescent="0.25">
      <c r="A7" s="56" t="s">
        <v>9</v>
      </c>
      <c r="B7" s="57">
        <f>'RESP 1_Org e Des'!B6</f>
        <v>4.4000000000000004</v>
      </c>
      <c r="C7" s="58"/>
      <c r="D7" s="59"/>
      <c r="E7" s="60"/>
      <c r="F7" s="59"/>
      <c r="G7" s="61"/>
      <c r="H7" s="48">
        <f>B7</f>
        <v>4.4000000000000004</v>
      </c>
      <c r="I7" s="49">
        <f t="shared" si="0"/>
        <v>3.6166666666666663</v>
      </c>
      <c r="J7" s="9">
        <v>3.75</v>
      </c>
    </row>
    <row r="8" spans="1:10" ht="39.950000000000003" customHeight="1" x14ac:dyDescent="0.25">
      <c r="A8" s="62" t="s">
        <v>10</v>
      </c>
      <c r="B8" s="63">
        <f>'RESP 1_Org e Des'!B7</f>
        <v>4.2</v>
      </c>
      <c r="C8" s="64"/>
      <c r="D8" s="65"/>
      <c r="E8" s="66"/>
      <c r="F8" s="65"/>
      <c r="G8" s="67"/>
      <c r="H8" s="48">
        <f>B8</f>
        <v>4.2</v>
      </c>
      <c r="I8" s="49">
        <f t="shared" si="0"/>
        <v>3.6166666666666663</v>
      </c>
      <c r="J8" s="9">
        <v>3.75</v>
      </c>
    </row>
    <row r="9" spans="1:10" ht="39.950000000000003" customHeight="1" x14ac:dyDescent="0.25">
      <c r="A9" s="68" t="s">
        <v>13</v>
      </c>
      <c r="B9" s="69"/>
      <c r="C9" s="70">
        <f>'RESP 2_Info e Transp'!B4</f>
        <v>3.25</v>
      </c>
      <c r="D9" s="71"/>
      <c r="E9" s="69"/>
      <c r="F9" s="71"/>
      <c r="G9" s="72"/>
      <c r="H9" s="49">
        <f>C9</f>
        <v>3.25</v>
      </c>
      <c r="I9" s="49">
        <f t="shared" si="0"/>
        <v>3.6166666666666663</v>
      </c>
      <c r="J9" s="9">
        <v>3.75</v>
      </c>
    </row>
    <row r="10" spans="1:10" ht="39.950000000000003" customHeight="1" x14ac:dyDescent="0.25">
      <c r="A10" s="62" t="s">
        <v>14</v>
      </c>
      <c r="B10" s="66"/>
      <c r="C10" s="73">
        <f>'RESP 2_Info e Transp'!B5</f>
        <v>3.6</v>
      </c>
      <c r="D10" s="65"/>
      <c r="E10" s="66"/>
      <c r="F10" s="65"/>
      <c r="G10" s="67"/>
      <c r="H10" s="49">
        <f>C10</f>
        <v>3.6</v>
      </c>
      <c r="I10" s="49">
        <f t="shared" si="0"/>
        <v>3.6166666666666663</v>
      </c>
      <c r="J10" s="9">
        <v>3.75</v>
      </c>
    </row>
    <row r="11" spans="1:10" ht="39.950000000000003" customHeight="1" x14ac:dyDescent="0.25">
      <c r="A11" s="68" t="s">
        <v>16</v>
      </c>
      <c r="B11" s="69"/>
      <c r="C11" s="74"/>
      <c r="D11" s="75">
        <f>'RESP 3_Calidade'!B4</f>
        <v>3.3333333333333335</v>
      </c>
      <c r="E11" s="69"/>
      <c r="F11" s="71"/>
      <c r="G11" s="72"/>
      <c r="H11" s="49">
        <f>D11</f>
        <v>3.3333333333333335</v>
      </c>
      <c r="I11" s="49">
        <f t="shared" si="0"/>
        <v>3.6166666666666663</v>
      </c>
      <c r="J11" s="9">
        <v>3.75</v>
      </c>
    </row>
    <row r="12" spans="1:10" ht="39.950000000000003" customHeight="1" x14ac:dyDescent="0.25">
      <c r="A12" s="62" t="s">
        <v>17</v>
      </c>
      <c r="B12" s="66"/>
      <c r="C12" s="64"/>
      <c r="D12" s="76">
        <f>'RESP 3_Calidade'!B5</f>
        <v>3.5</v>
      </c>
      <c r="E12" s="66"/>
      <c r="F12" s="65"/>
      <c r="G12" s="67"/>
      <c r="H12" s="49">
        <f>D12</f>
        <v>3.5</v>
      </c>
      <c r="I12" s="49">
        <f t="shared" si="0"/>
        <v>3.6166666666666663</v>
      </c>
      <c r="J12" s="9">
        <v>3.75</v>
      </c>
    </row>
    <row r="13" spans="1:10" ht="39.950000000000003" customHeight="1" x14ac:dyDescent="0.25">
      <c r="A13" s="68" t="s">
        <v>19</v>
      </c>
      <c r="B13" s="69"/>
      <c r="C13" s="74"/>
      <c r="D13" s="71"/>
      <c r="E13" s="77">
        <f>'RESP 4_RecHumanos'!B4</f>
        <v>3.6</v>
      </c>
      <c r="F13" s="71"/>
      <c r="G13" s="72"/>
      <c r="H13" s="49">
        <f>E13</f>
        <v>3.6</v>
      </c>
      <c r="I13" s="49">
        <f t="shared" si="0"/>
        <v>3.6166666666666663</v>
      </c>
      <c r="J13" s="9">
        <v>3.75</v>
      </c>
    </row>
    <row r="14" spans="1:10" ht="39.950000000000003" customHeight="1" x14ac:dyDescent="0.25">
      <c r="A14" s="56" t="s">
        <v>20</v>
      </c>
      <c r="B14" s="60"/>
      <c r="C14" s="58"/>
      <c r="D14" s="59"/>
      <c r="E14" s="57">
        <f>'RESP 4_RecHumanos'!B5</f>
        <v>3.4</v>
      </c>
      <c r="F14" s="59"/>
      <c r="G14" s="61"/>
      <c r="H14" s="49">
        <f>E14</f>
        <v>3.4</v>
      </c>
      <c r="I14" s="49">
        <f t="shared" si="0"/>
        <v>3.6166666666666663</v>
      </c>
      <c r="J14" s="9">
        <v>3.75</v>
      </c>
    </row>
    <row r="15" spans="1:10" ht="39.950000000000003" customHeight="1" x14ac:dyDescent="0.25">
      <c r="A15" s="62" t="s">
        <v>21</v>
      </c>
      <c r="B15" s="66"/>
      <c r="C15" s="64"/>
      <c r="D15" s="65"/>
      <c r="E15" s="63">
        <f>'RESP 4_RecHumanos'!B6</f>
        <v>3.8</v>
      </c>
      <c r="F15" s="65"/>
      <c r="G15" s="67"/>
      <c r="H15" s="49">
        <f>E15</f>
        <v>3.8</v>
      </c>
      <c r="I15" s="49">
        <f t="shared" si="0"/>
        <v>3.6166666666666663</v>
      </c>
      <c r="J15" s="9">
        <v>3.75</v>
      </c>
    </row>
    <row r="16" spans="1:10" ht="39.950000000000003" customHeight="1" x14ac:dyDescent="0.25">
      <c r="A16" s="56" t="s">
        <v>23</v>
      </c>
      <c r="B16" s="60"/>
      <c r="C16" s="58"/>
      <c r="D16" s="59"/>
      <c r="E16" s="60"/>
      <c r="F16" s="78">
        <f>'RESP 5_RecMateriais'!B4</f>
        <v>3.8</v>
      </c>
      <c r="G16" s="61"/>
      <c r="H16" s="49">
        <f>F16</f>
        <v>3.8</v>
      </c>
      <c r="I16" s="49">
        <f t="shared" si="0"/>
        <v>3.6166666666666663</v>
      </c>
      <c r="J16" s="9">
        <v>3.75</v>
      </c>
    </row>
    <row r="17" spans="1:10" ht="39.950000000000003" customHeight="1" x14ac:dyDescent="0.25">
      <c r="A17" s="62" t="s">
        <v>24</v>
      </c>
      <c r="B17" s="66"/>
      <c r="C17" s="64"/>
      <c r="D17" s="65"/>
      <c r="E17" s="66"/>
      <c r="F17" s="76">
        <f>'RESP 5_RecMateriais'!B5</f>
        <v>3</v>
      </c>
      <c r="G17" s="67"/>
      <c r="H17" s="49">
        <f>F17</f>
        <v>3</v>
      </c>
      <c r="I17" s="49">
        <f t="shared" si="0"/>
        <v>3.6166666666666663</v>
      </c>
      <c r="J17" s="9">
        <v>3.75</v>
      </c>
    </row>
    <row r="18" spans="1:10" ht="39.950000000000003" customHeight="1" x14ac:dyDescent="0.25">
      <c r="A18" s="79" t="s">
        <v>26</v>
      </c>
      <c r="B18" s="80"/>
      <c r="C18" s="81"/>
      <c r="D18" s="82"/>
      <c r="E18" s="80"/>
      <c r="F18" s="82"/>
      <c r="G18" s="83">
        <f>'RESP 7_Xeral'!B4</f>
        <v>3.8</v>
      </c>
      <c r="H18" s="49">
        <f>G18</f>
        <v>3.8</v>
      </c>
      <c r="I18" s="49">
        <f t="shared" si="0"/>
        <v>3.6166666666666663</v>
      </c>
      <c r="J18" s="9">
        <v>3.75</v>
      </c>
    </row>
    <row r="19" spans="1:10" ht="39.950000000000003" customHeight="1" x14ac:dyDescent="0.25">
      <c r="A19" s="84" t="s">
        <v>33</v>
      </c>
      <c r="B19" s="85">
        <f>AVERAGE(B5:B8)</f>
        <v>3.8875000000000002</v>
      </c>
      <c r="C19" s="86">
        <f>AVERAGE(C9:C10)</f>
        <v>3.4249999999999998</v>
      </c>
      <c r="D19" s="87">
        <f>AVERAGE(D11:D12)</f>
        <v>3.416666666666667</v>
      </c>
      <c r="E19" s="85">
        <f>AVERAGE(E13:E15)</f>
        <v>3.6</v>
      </c>
      <c r="F19" s="87">
        <f>AVERAGE(F16:F17)</f>
        <v>3.4</v>
      </c>
      <c r="G19" s="88">
        <f>AVERAGE(G18)</f>
        <v>3.8</v>
      </c>
    </row>
    <row r="20" spans="1:10" ht="39.950000000000003" customHeight="1" x14ac:dyDescent="0.3">
      <c r="A20" s="89" t="s">
        <v>34</v>
      </c>
      <c r="B20" s="90"/>
      <c r="C20" s="91">
        <f>AVERAGE(H5:H12)</f>
        <v>3.6541666666666668</v>
      </c>
      <c r="D20" s="92"/>
      <c r="E20" s="90">
        <f>AVERAGE(H13:H17)</f>
        <v>3.5200000000000005</v>
      </c>
      <c r="F20" s="92"/>
      <c r="G20" s="93"/>
    </row>
    <row r="21" spans="1:10" ht="39.950000000000003" customHeight="1" x14ac:dyDescent="0.25">
      <c r="A21" s="94" t="s">
        <v>35</v>
      </c>
      <c r="B21" s="95"/>
      <c r="C21" s="96"/>
      <c r="D21" s="97"/>
      <c r="E21" s="98">
        <f>AVERAGE(H5:H18)</f>
        <v>3.6166666666666663</v>
      </c>
      <c r="F21" s="97"/>
      <c r="G21" s="88"/>
    </row>
  </sheetData>
  <conditionalFormatting sqref="B5:G21">
    <cfRule type="colorScale" priority="2">
      <colorScale>
        <cfvo type="min"/>
        <cfvo type="percentile" val="50"/>
        <cfvo type="max"/>
        <color rgb="FFF8696B"/>
        <color rgb="FFFFEB84"/>
        <color rgb="FF63BE7B"/>
      </colorScale>
    </cfRule>
  </conditionalFormatting>
  <pageMargins left="0.70833333333333304" right="0.70833333333333304" top="0.74791666666666701" bottom="0.74791666666666701" header="0.511811023622047" footer="0.511811023622047"/>
  <pageSetup paperSize="9" scale="70" fitToHeight="0"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4"/>
  <sheetViews>
    <sheetView view="pageBreakPreview" topLeftCell="A32" zoomScale="80" zoomScaleNormal="100" zoomScaleSheetLayoutView="80" zoomScalePageLayoutView="51" workbookViewId="0">
      <selection activeCell="M42" sqref="M42"/>
    </sheetView>
  </sheetViews>
  <sheetFormatPr baseColWidth="10" defaultColWidth="11.42578125" defaultRowHeight="15" x14ac:dyDescent="0.25"/>
  <cols>
    <col min="1" max="1" width="15" style="9" customWidth="1"/>
    <col min="2" max="2" width="131.7109375" style="9" customWidth="1"/>
    <col min="3" max="1024" width="11.42578125" style="9"/>
  </cols>
  <sheetData>
    <row r="1" spans="1:2" ht="50.1" customHeight="1" x14ac:dyDescent="0.25">
      <c r="A1" s="114" t="s">
        <v>36</v>
      </c>
      <c r="B1" s="114"/>
    </row>
    <row r="2" spans="1:2" s="101" customFormat="1" ht="35.1" customHeight="1" x14ac:dyDescent="0.25">
      <c r="A2" s="99">
        <v>1</v>
      </c>
      <c r="B2" s="100" t="s">
        <v>54</v>
      </c>
    </row>
    <row r="3" spans="1:2" s="101" customFormat="1" ht="35.1" customHeight="1" x14ac:dyDescent="0.25">
      <c r="A3" s="102">
        <v>2</v>
      </c>
      <c r="B3" s="103" t="s">
        <v>55</v>
      </c>
    </row>
    <row r="4" spans="1:2" s="101" customFormat="1" ht="35.1" customHeight="1" x14ac:dyDescent="0.25">
      <c r="A4" s="102">
        <v>3</v>
      </c>
      <c r="B4" s="103" t="s">
        <v>56</v>
      </c>
    </row>
    <row r="5" spans="1:2" s="101" customFormat="1" ht="35.1" customHeight="1" x14ac:dyDescent="0.25">
      <c r="A5" s="102">
        <v>4</v>
      </c>
      <c r="B5" s="103" t="s">
        <v>57</v>
      </c>
    </row>
    <row r="6" spans="1:2" s="101" customFormat="1" ht="35.1" customHeight="1" x14ac:dyDescent="0.25">
      <c r="A6" s="102">
        <v>5</v>
      </c>
      <c r="B6" s="103" t="s">
        <v>58</v>
      </c>
    </row>
    <row r="7" spans="1:2" s="101" customFormat="1" ht="35.1" customHeight="1" x14ac:dyDescent="0.25">
      <c r="A7" s="102">
        <v>6</v>
      </c>
      <c r="B7" s="103" t="s">
        <v>62</v>
      </c>
    </row>
    <row r="8" spans="1:2" s="101" customFormat="1" ht="35.1" customHeight="1" x14ac:dyDescent="0.25">
      <c r="A8" s="102">
        <v>7</v>
      </c>
      <c r="B8" s="103" t="s">
        <v>61</v>
      </c>
    </row>
    <row r="9" spans="1:2" s="101" customFormat="1" ht="35.1" customHeight="1" x14ac:dyDescent="0.25">
      <c r="A9" s="102">
        <v>8</v>
      </c>
      <c r="B9" s="103" t="s">
        <v>60</v>
      </c>
    </row>
    <row r="10" spans="1:2" s="101" customFormat="1" ht="35.1" customHeight="1" x14ac:dyDescent="0.25">
      <c r="A10" s="102">
        <v>9</v>
      </c>
      <c r="B10" s="103" t="s">
        <v>59</v>
      </c>
    </row>
    <row r="11" spans="1:2" s="101" customFormat="1" ht="35.1" customHeight="1" x14ac:dyDescent="0.25">
      <c r="A11" s="102">
        <v>10</v>
      </c>
      <c r="B11" s="103"/>
    </row>
    <row r="12" spans="1:2" s="101" customFormat="1" ht="35.1" customHeight="1" x14ac:dyDescent="0.25">
      <c r="A12" s="102">
        <v>11</v>
      </c>
      <c r="B12" s="103"/>
    </row>
    <row r="13" spans="1:2" s="101" customFormat="1" ht="35.1" customHeight="1" x14ac:dyDescent="0.25">
      <c r="A13" s="102">
        <v>12</v>
      </c>
      <c r="B13" s="103"/>
    </row>
    <row r="14" spans="1:2" s="101" customFormat="1" ht="35.1" customHeight="1" x14ac:dyDescent="0.25">
      <c r="A14" s="102">
        <v>13</v>
      </c>
      <c r="B14" s="103"/>
    </row>
    <row r="15" spans="1:2" s="101" customFormat="1" ht="35.1" customHeight="1" x14ac:dyDescent="0.25">
      <c r="A15" s="102">
        <v>14</v>
      </c>
      <c r="B15" s="103"/>
    </row>
    <row r="16" spans="1:2" s="101" customFormat="1" ht="35.1" customHeight="1" x14ac:dyDescent="0.25">
      <c r="A16" s="102">
        <v>15</v>
      </c>
      <c r="B16" s="103"/>
    </row>
    <row r="17" spans="1:2" s="101" customFormat="1" ht="35.1" customHeight="1" x14ac:dyDescent="0.25">
      <c r="A17" s="102">
        <v>16</v>
      </c>
      <c r="B17" s="103"/>
    </row>
    <row r="18" spans="1:2" s="101" customFormat="1" ht="35.1" customHeight="1" x14ac:dyDescent="0.25">
      <c r="A18" s="102">
        <v>17</v>
      </c>
      <c r="B18" s="103"/>
    </row>
    <row r="19" spans="1:2" s="101" customFormat="1" ht="35.1" customHeight="1" x14ac:dyDescent="0.25">
      <c r="A19" s="102">
        <v>18</v>
      </c>
      <c r="B19" s="103"/>
    </row>
    <row r="20" spans="1:2" s="101" customFormat="1" ht="35.1" customHeight="1" x14ac:dyDescent="0.25">
      <c r="A20" s="102">
        <v>19</v>
      </c>
      <c r="B20" s="103"/>
    </row>
    <row r="21" spans="1:2" s="101" customFormat="1" ht="35.1" customHeight="1" x14ac:dyDescent="0.25">
      <c r="A21" s="102">
        <v>20</v>
      </c>
      <c r="B21" s="103"/>
    </row>
    <row r="22" spans="1:2" s="101" customFormat="1" ht="35.1" customHeight="1" x14ac:dyDescent="0.25">
      <c r="A22" s="102">
        <v>21</v>
      </c>
      <c r="B22" s="103"/>
    </row>
    <row r="23" spans="1:2" s="101" customFormat="1" ht="35.1" customHeight="1" x14ac:dyDescent="0.25">
      <c r="A23" s="102">
        <v>22</v>
      </c>
      <c r="B23" s="103"/>
    </row>
    <row r="24" spans="1:2" s="101" customFormat="1" ht="35.1" customHeight="1" x14ac:dyDescent="0.25">
      <c r="A24" s="102">
        <v>23</v>
      </c>
      <c r="B24" s="103"/>
    </row>
    <row r="25" spans="1:2" s="101" customFormat="1" ht="35.1" customHeight="1" x14ac:dyDescent="0.25">
      <c r="A25" s="102">
        <v>24</v>
      </c>
      <c r="B25" s="103"/>
    </row>
    <row r="26" spans="1:2" s="101" customFormat="1" ht="35.1" customHeight="1" x14ac:dyDescent="0.25">
      <c r="A26" s="102">
        <v>25</v>
      </c>
      <c r="B26" s="103"/>
    </row>
    <row r="27" spans="1:2" s="101" customFormat="1" ht="35.1" customHeight="1" x14ac:dyDescent="0.25">
      <c r="A27" s="102">
        <v>26</v>
      </c>
      <c r="B27" s="103"/>
    </row>
    <row r="28" spans="1:2" s="101" customFormat="1" ht="35.1" customHeight="1" x14ac:dyDescent="0.25">
      <c r="A28" s="102">
        <v>27</v>
      </c>
      <c r="B28" s="103"/>
    </row>
    <row r="29" spans="1:2" s="101" customFormat="1" ht="35.1" customHeight="1" x14ac:dyDescent="0.25">
      <c r="A29" s="102">
        <v>28</v>
      </c>
      <c r="B29" s="103"/>
    </row>
    <row r="30" spans="1:2" s="101" customFormat="1" ht="35.1" customHeight="1" x14ac:dyDescent="0.25">
      <c r="A30" s="102">
        <v>29</v>
      </c>
      <c r="B30" s="103"/>
    </row>
    <row r="31" spans="1:2" s="101" customFormat="1" ht="35.1" customHeight="1" x14ac:dyDescent="0.25">
      <c r="A31" s="102">
        <v>30</v>
      </c>
      <c r="B31" s="103"/>
    </row>
    <row r="32" spans="1:2" s="101" customFormat="1" ht="35.1" customHeight="1" x14ac:dyDescent="0.25">
      <c r="A32" s="102"/>
      <c r="B32" s="104"/>
    </row>
    <row r="33" spans="1:2" s="101" customFormat="1" ht="35.1" customHeight="1" x14ac:dyDescent="0.25">
      <c r="A33" s="102"/>
      <c r="B33" s="104"/>
    </row>
    <row r="34" spans="1:2" ht="50.1" customHeight="1" x14ac:dyDescent="0.25">
      <c r="A34" s="115" t="s">
        <v>37</v>
      </c>
      <c r="B34" s="115"/>
    </row>
    <row r="35" spans="1:2" ht="50.1" customHeight="1" x14ac:dyDescent="0.25">
      <c r="A35" s="115" t="s">
        <v>38</v>
      </c>
      <c r="B35" s="115" t="s">
        <v>39</v>
      </c>
    </row>
    <row r="36" spans="1:2" ht="36" x14ac:dyDescent="0.25">
      <c r="A36" s="99"/>
      <c r="B36" s="105" t="s">
        <v>69</v>
      </c>
    </row>
    <row r="37" spans="1:2" ht="24.95" customHeight="1" x14ac:dyDescent="0.25">
      <c r="A37" s="102">
        <v>1</v>
      </c>
      <c r="B37" s="103" t="s">
        <v>64</v>
      </c>
    </row>
    <row r="38" spans="1:2" ht="24.95" customHeight="1" x14ac:dyDescent="0.25">
      <c r="A38" s="102">
        <v>2</v>
      </c>
      <c r="B38" s="103" t="s">
        <v>65</v>
      </c>
    </row>
    <row r="39" spans="1:2" ht="24.95" customHeight="1" x14ac:dyDescent="0.25">
      <c r="A39" s="102">
        <v>3</v>
      </c>
      <c r="B39" s="103" t="s">
        <v>66</v>
      </c>
    </row>
    <row r="40" spans="1:2" ht="24.95" customHeight="1" x14ac:dyDescent="0.25">
      <c r="A40" s="102">
        <v>4</v>
      </c>
      <c r="B40" s="103" t="s">
        <v>67</v>
      </c>
    </row>
    <row r="41" spans="1:2" ht="24.95" customHeight="1" x14ac:dyDescent="0.25">
      <c r="A41" s="102">
        <v>5</v>
      </c>
      <c r="B41" s="103" t="s">
        <v>68</v>
      </c>
    </row>
    <row r="42" spans="1:2" ht="24.95" customHeight="1" x14ac:dyDescent="0.25">
      <c r="A42" s="106"/>
      <c r="B42" s="107" t="s">
        <v>40</v>
      </c>
    </row>
    <row r="43" spans="1:2" ht="24.95" customHeight="1" x14ac:dyDescent="0.25">
      <c r="A43" s="102">
        <v>1</v>
      </c>
      <c r="B43" s="103"/>
    </row>
    <row r="44" spans="1:2" ht="24.95" customHeight="1" x14ac:dyDescent="0.25">
      <c r="A44" s="102">
        <v>2</v>
      </c>
      <c r="B44" s="103"/>
    </row>
    <row r="45" spans="1:2" ht="24.95" customHeight="1" x14ac:dyDescent="0.25">
      <c r="A45" s="102">
        <v>3</v>
      </c>
      <c r="B45" s="103"/>
    </row>
    <row r="46" spans="1:2" ht="24.95" customHeight="1" x14ac:dyDescent="0.25">
      <c r="A46" s="102">
        <v>4</v>
      </c>
      <c r="B46" s="103"/>
    </row>
    <row r="47" spans="1:2" ht="24.95" customHeight="1" x14ac:dyDescent="0.25">
      <c r="A47" s="102">
        <v>5</v>
      </c>
      <c r="B47" s="103"/>
    </row>
    <row r="48" spans="1:2" ht="24.95" customHeight="1" x14ac:dyDescent="0.25">
      <c r="A48" s="106"/>
      <c r="B48" s="107" t="s">
        <v>41</v>
      </c>
    </row>
    <row r="49" spans="1:2" ht="24.95" customHeight="1" x14ac:dyDescent="0.25">
      <c r="A49" s="102">
        <v>1</v>
      </c>
      <c r="B49" s="103"/>
    </row>
    <row r="50" spans="1:2" ht="24.95" customHeight="1" x14ac:dyDescent="0.25">
      <c r="A50" s="102">
        <v>2</v>
      </c>
      <c r="B50" s="103"/>
    </row>
    <row r="51" spans="1:2" ht="24.95" customHeight="1" x14ac:dyDescent="0.25">
      <c r="A51" s="102">
        <v>3</v>
      </c>
      <c r="B51" s="103"/>
    </row>
    <row r="52" spans="1:2" ht="24.95" customHeight="1" x14ac:dyDescent="0.25">
      <c r="A52" s="102">
        <v>4</v>
      </c>
      <c r="B52" s="103"/>
    </row>
    <row r="53" spans="1:2" ht="24.95" customHeight="1" x14ac:dyDescent="0.25">
      <c r="A53" s="102">
        <v>5</v>
      </c>
      <c r="B53" s="103"/>
    </row>
    <row r="54" spans="1:2" ht="24.95" customHeight="1" x14ac:dyDescent="0.25">
      <c r="A54" s="108"/>
      <c r="B54" s="109"/>
    </row>
  </sheetData>
  <mergeCells count="3">
    <mergeCell ref="A1:B1"/>
    <mergeCell ref="A34:B34"/>
    <mergeCell ref="A35:B35"/>
  </mergeCells>
  <pageMargins left="0.70833333333333304" right="0.70833333333333304" top="0.74791666666666701" bottom="0.74791666666666701" header="0.511811023622047" footer="0.511811023622047"/>
  <pageSetup paperSize="9" scale="5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57</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RESP 1_Org e Des</vt:lpstr>
      <vt:lpstr>RESP 2_Info e Transp</vt:lpstr>
      <vt:lpstr>RESP 3_Calidade</vt:lpstr>
      <vt:lpstr>RESP 4_RecHumanos</vt:lpstr>
      <vt:lpstr>RESP 5_RecMateriais</vt:lpstr>
      <vt:lpstr>RESP 7_Xeral</vt:lpstr>
      <vt:lpstr>RESP Totais</vt:lpstr>
      <vt:lpstr>Fort e PM</vt:lpstr>
      <vt:lpstr>'Fort e PM'!Área_de_impresión</vt:lpstr>
      <vt:lpstr>PORTADA!Área_de_impresión</vt:lpstr>
      <vt:lpstr>'RESP 1_Org e Des'!Área_de_impresión</vt:lpstr>
      <vt:lpstr>'RESP 2_Info e Transp'!Área_de_impresión</vt:lpstr>
      <vt:lpstr>'RESP 3_Calidade'!Área_de_impresión</vt:lpstr>
      <vt:lpstr>'RESP 4_RecHumanos'!Área_de_impresión</vt:lpstr>
      <vt:lpstr>'RESP 5_RecMateriais'!Área_de_impresión</vt:lpstr>
      <vt:lpstr>'RESP 7_Xeral'!Área_de_impresión</vt:lpstr>
      <vt:lpstr>'RESP Totais'!Área_de_impresión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calidad12</dc:creator>
  <dc:description/>
  <cp:lastModifiedBy>José Miguel Dorribo Rivera</cp:lastModifiedBy>
  <cp:revision>3</cp:revision>
  <cp:lastPrinted>2021-11-15T12:21:25Z</cp:lastPrinted>
  <dcterms:created xsi:type="dcterms:W3CDTF">2012-04-02T08:00:02Z</dcterms:created>
  <dcterms:modified xsi:type="dcterms:W3CDTF">2022-02-25T14:51:34Z</dcterms:modified>
  <dc:language>es-ES</dc:language>
</cp:coreProperties>
</file>