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8_{9C494A12-A9E2-4C82-95C5-60B4C5CDEE94}" xr6:coauthVersionLast="47" xr6:coauthVersionMax="47" xr10:uidLastSave="{00000000-0000-0000-0000-000000000000}"/>
  <bookViews>
    <workbookView xWindow="-120" yWindow="-120" windowWidth="29040" windowHeight="15840" xr2:uid="{2C04307A-2278-49D7-8C83-E36DC39F2413}"/>
  </bookViews>
  <sheets>
    <sheet name="2021_Persoal investigador" sheetId="2" r:id="rId1"/>
    <sheet name="2021_Pers. inves. longo do ano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8" i="2" l="1"/>
  <c r="F108" i="2"/>
  <c r="E108" i="2"/>
  <c r="M107" i="2"/>
  <c r="K107" i="2"/>
  <c r="J107" i="2"/>
  <c r="L107" i="2" s="1"/>
  <c r="E107" i="2"/>
  <c r="H106" i="2"/>
  <c r="J106" i="2" s="1"/>
  <c r="E106" i="2"/>
  <c r="I105" i="2"/>
  <c r="H105" i="2"/>
  <c r="J105" i="2" s="1"/>
  <c r="E105" i="2"/>
  <c r="J104" i="2"/>
  <c r="M104" i="2" s="1"/>
  <c r="H104" i="2"/>
  <c r="E104" i="2"/>
  <c r="H103" i="2"/>
  <c r="J103" i="2" s="1"/>
  <c r="E103" i="2"/>
  <c r="I102" i="2"/>
  <c r="H102" i="2"/>
  <c r="J102" i="2" s="1"/>
  <c r="I101" i="2"/>
  <c r="H101" i="2"/>
  <c r="J101" i="2" s="1"/>
  <c r="E101" i="2"/>
  <c r="H100" i="2"/>
  <c r="J100" i="2" s="1"/>
  <c r="E100" i="2"/>
  <c r="I99" i="2"/>
  <c r="H99" i="2"/>
  <c r="J99" i="2" s="1"/>
  <c r="E99" i="2"/>
  <c r="K92" i="2"/>
  <c r="J92" i="2"/>
  <c r="M92" i="2" s="1"/>
  <c r="L92" i="2" s="1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K79" i="2"/>
  <c r="L79" i="2" s="1"/>
  <c r="J79" i="2"/>
  <c r="L78" i="2"/>
  <c r="L77" i="2"/>
  <c r="L76" i="2"/>
  <c r="L75" i="2"/>
  <c r="O31" i="2"/>
  <c r="N31" i="2"/>
  <c r="L31" i="2"/>
  <c r="K31" i="2"/>
  <c r="I31" i="2"/>
  <c r="H31" i="2"/>
  <c r="F31" i="2"/>
  <c r="E31" i="2"/>
  <c r="C31" i="2"/>
  <c r="B31" i="2"/>
  <c r="M30" i="2"/>
  <c r="J30" i="2"/>
  <c r="G30" i="2"/>
  <c r="D30" i="2"/>
  <c r="P30" i="2" s="1"/>
  <c r="M29" i="2"/>
  <c r="J29" i="2"/>
  <c r="J31" i="2" s="1"/>
  <c r="G29" i="2"/>
  <c r="D29" i="2"/>
  <c r="P29" i="2" s="1"/>
  <c r="M28" i="2"/>
  <c r="M31" i="2" s="1"/>
  <c r="J28" i="2"/>
  <c r="G28" i="2"/>
  <c r="G31" i="2" s="1"/>
  <c r="D28" i="2"/>
  <c r="D31" i="2" s="1"/>
  <c r="E19" i="2"/>
  <c r="C19" i="2"/>
  <c r="B19" i="2"/>
  <c r="G18" i="2"/>
  <c r="F18" i="2" s="1"/>
  <c r="D18" i="2"/>
  <c r="G17" i="2"/>
  <c r="D17" i="2" s="1"/>
  <c r="F17" i="2"/>
  <c r="G16" i="2"/>
  <c r="F16" i="2" s="1"/>
  <c r="K103" i="2" l="1"/>
  <c r="L103" i="2"/>
  <c r="M103" i="2"/>
  <c r="K106" i="2"/>
  <c r="L106" i="2"/>
  <c r="M106" i="2"/>
  <c r="K100" i="2"/>
  <c r="L100" i="2"/>
  <c r="M100" i="2"/>
  <c r="M102" i="2"/>
  <c r="L102" i="2"/>
  <c r="K102" i="2"/>
  <c r="M105" i="2"/>
  <c r="K105" i="2"/>
  <c r="L105" i="2"/>
  <c r="M99" i="2"/>
  <c r="K99" i="2"/>
  <c r="L99" i="2"/>
  <c r="L101" i="2"/>
  <c r="K101" i="2"/>
  <c r="M101" i="2"/>
  <c r="G19" i="2"/>
  <c r="F19" i="2" s="1"/>
  <c r="P28" i="2"/>
  <c r="P31" i="2" s="1"/>
  <c r="I100" i="2"/>
  <c r="I103" i="2"/>
  <c r="K104" i="2"/>
  <c r="I106" i="2"/>
  <c r="D16" i="2"/>
  <c r="L104" i="2"/>
  <c r="H108" i="2"/>
  <c r="J108" i="2" s="1"/>
  <c r="M108" i="2" l="1"/>
  <c r="L108" i="2"/>
  <c r="K108" i="2"/>
  <c r="D19" i="2"/>
  <c r="I108" i="2"/>
</calcChain>
</file>

<file path=xl/sharedStrings.xml><?xml version="1.0" encoding="utf-8"?>
<sst xmlns="http://schemas.openxmlformats.org/spreadsheetml/2006/main" count="304" uniqueCount="130">
  <si>
    <t>Unidade de Análises e Programas</t>
  </si>
  <si>
    <r>
      <rPr>
        <b/>
        <sz val="12"/>
        <rFont val="Calibri"/>
        <family val="2"/>
      </rPr>
      <t>Persoal investigador ao longo do ano 2021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</si>
  <si>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ano/días do ano) x (xornada laboral dun traballador/37,5)</t>
  </si>
  <si>
    <t>Fonte: Meta4</t>
  </si>
  <si>
    <t>Data do informe: marzo 2022</t>
  </si>
  <si>
    <t>ETC por tipo ao longo do ano 2021</t>
  </si>
  <si>
    <t>Homes</t>
  </si>
  <si>
    <t>Mulleres</t>
  </si>
  <si>
    <t>Total xeral</t>
  </si>
  <si>
    <t>Persoal contratado con cargo a proxectos</t>
  </si>
  <si>
    <t>Persoal de programas de investigación</t>
  </si>
  <si>
    <t>Persoal técnico de programas</t>
  </si>
  <si>
    <t>Efectivos ao longo do ano 2021 por categoría</t>
  </si>
  <si>
    <t>ETC por categoría ao longo do ano 2021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</si>
  <si>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</si>
  <si>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</si>
  <si>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</si>
  <si>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</si>
  <si>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CIERVA-INCORPORACIÓN"</t>
  </si>
  <si>
    <t>INVESTIGADORES "PERIODO DE ORIENTACION POSDOCTORAL"</t>
  </si>
  <si>
    <t>INVESTIGADORES "POSDOUTORAL XUNTA"</t>
  </si>
  <si>
    <t>INVESTIGADORES "PREDOCTORAL ESTATAL"</t>
  </si>
  <si>
    <t>INVESTIGADORES "PREDOUTORAL - FPU"</t>
  </si>
  <si>
    <t>INVESTIGADORES "PREDOUTORAL FUNDACIÓNS"</t>
  </si>
  <si>
    <t>INVESTIGADORES "PREDOUTORAL UVIGO"</t>
  </si>
  <si>
    <t>INVESTIGADORES "PREDOUTORAL XUNTA"</t>
  </si>
  <si>
    <t>INVESTIGADORES "RAMÓN Y CAJAL"</t>
  </si>
  <si>
    <t>PERSOAL COLABORADOR EN INVESTIGACIÓN E DESENVOLVEMENTO</t>
  </si>
  <si>
    <t>PERSOAL INVESTIGACION E DESENVOLVEMENTO</t>
  </si>
  <si>
    <t>PERSOAL TECNICO APOIO DA ORI</t>
  </si>
  <si>
    <t>PERSOAL TECNICO APOIO I+D- XUNTA</t>
  </si>
  <si>
    <t>PERSOAL TECNICO APOIO- MEC</t>
  </si>
  <si>
    <t>PROGRAMA "JOVENES INVESTIGADORES"</t>
  </si>
  <si>
    <r>
      <rPr>
        <b/>
        <sz val="12"/>
        <rFont val="Calibri"/>
        <family val="2"/>
      </rPr>
      <t>Persoal investigador a 31/12/2021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</si>
  <si>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Promedio de idade por sexo</t>
  </si>
  <si>
    <t>Promedio de idade</t>
  </si>
  <si>
    <t>Promedio xeral</t>
  </si>
  <si>
    <t>Persoal investigador por TIPO</t>
  </si>
  <si>
    <t>% Mulleres</t>
  </si>
  <si>
    <t>Estranxeiros</t>
  </si>
  <si>
    <t>% Estranxeiros</t>
  </si>
  <si>
    <t>Total ETC*</t>
  </si>
  <si>
    <t>Total</t>
  </si>
  <si>
    <t>ETC* calculado sobre os efectivos a 31/12/2021</t>
  </si>
  <si>
    <t>Ata 29 anos</t>
  </si>
  <si>
    <t>De 30 a 39</t>
  </si>
  <si>
    <t>De 40 a 49</t>
  </si>
  <si>
    <t>De 50 a 59</t>
  </si>
  <si>
    <t>De 60 en adiante</t>
  </si>
  <si>
    <t>Persoal investigador por sexo e rango de idade</t>
  </si>
  <si>
    <t>Por campus, centro e categoría</t>
  </si>
  <si>
    <t xml:space="preserve">Centro   </t>
  </si>
  <si>
    <t>Categoría</t>
  </si>
  <si>
    <t>Persoal investigador estranxeiro segundo nacionalidade</t>
  </si>
  <si>
    <t>País</t>
  </si>
  <si>
    <t>Ourense</t>
  </si>
  <si>
    <t>CENTRO DE APOIO CIENTIFICO E TECNOLOXICO Á INVESTIGACION (OURENSE)</t>
  </si>
  <si>
    <t>Alemaña</t>
  </si>
  <si>
    <t>EDIFICIO DO CAMPUS DA AUGA</t>
  </si>
  <si>
    <t>Brasil</t>
  </si>
  <si>
    <t>China</t>
  </si>
  <si>
    <t>ESCOLA DE ENXEÑARIA AERONAUTICA E DO ESPAZO - OURENSE</t>
  </si>
  <si>
    <t>Colombia</t>
  </si>
  <si>
    <t>ESCOLA SUPERIOR DE ENXEÑARIA INFORMATICA - OURENSE</t>
  </si>
  <si>
    <t>Cuba</t>
  </si>
  <si>
    <t>Ecuador</t>
  </si>
  <si>
    <t>FACULTADE DE CIENCIAS - OURENSE</t>
  </si>
  <si>
    <t>Exipto</t>
  </si>
  <si>
    <t>India</t>
  </si>
  <si>
    <t>FACULTADE DE CIENCIAS EMPRESARIAIS E TURISMO - OURENSE</t>
  </si>
  <si>
    <t>Irlanda</t>
  </si>
  <si>
    <t>Israel</t>
  </si>
  <si>
    <t>FACULTADE DE DEREITO - OURENSE</t>
  </si>
  <si>
    <t>Italia</t>
  </si>
  <si>
    <t>FACULTADE DE EDUCACIÓN E TRABALLO SOCIAL DE OURENSE</t>
  </si>
  <si>
    <t>Países Baixos</t>
  </si>
  <si>
    <t>Paquistán</t>
  </si>
  <si>
    <t>FACULTADE DE HISTORIA - OURENSE</t>
  </si>
  <si>
    <t>Perú</t>
  </si>
  <si>
    <t>Polonia</t>
  </si>
  <si>
    <t>Total Ourense</t>
  </si>
  <si>
    <t>Portugal</t>
  </si>
  <si>
    <t>Pontevedra</t>
  </si>
  <si>
    <t>CASA DAS CAMPAS</t>
  </si>
  <si>
    <t>Reino Unido</t>
  </si>
  <si>
    <t>ESCOLA DE ENXEÑARIA FORESTAL - PONTEVEDRA</t>
  </si>
  <si>
    <t>Rep. Moldavia</t>
  </si>
  <si>
    <t>Romanía</t>
  </si>
  <si>
    <t>FACULTADE  DE CIENCIAS DA EDUCACION E DO DEPORTE - PONTEVEDRA</t>
  </si>
  <si>
    <t>Venezuela</t>
  </si>
  <si>
    <t>Arxentina</t>
  </si>
  <si>
    <t>FACULTADE DE BELAS ARTES - PONTEVEDRA</t>
  </si>
  <si>
    <t>Corea do Sul</t>
  </si>
  <si>
    <t>FACULTADE DE CIENCIAS SOCIAIS E DA COMUNICACION- PONTEVEDRA</t>
  </si>
  <si>
    <t>FACULTADE DE FISIOTERAPIA - PONTEVEDRA</t>
  </si>
  <si>
    <t>Total Pontevedra</t>
  </si>
  <si>
    <t>Irán</t>
  </si>
  <si>
    <t>Vigo</t>
  </si>
  <si>
    <t>C.A.C.T.I.</t>
  </si>
  <si>
    <t>México</t>
  </si>
  <si>
    <t>Nixeria</t>
  </si>
  <si>
    <t>CACTI-CINBIO</t>
  </si>
  <si>
    <t>O Salvador</t>
  </si>
  <si>
    <t>Serbia</t>
  </si>
  <si>
    <t>E.T.S. DE ENXEÑEIROS INDUSTRIAIS - VIGO</t>
  </si>
  <si>
    <t>Turquía</t>
  </si>
  <si>
    <t>E.U. DE ESTUDOS EMPRESARIAIS - VIGO</t>
  </si>
  <si>
    <t>EDIFICIO FILOMENA DATO</t>
  </si>
  <si>
    <t>EDIFICIO MIRALLES</t>
  </si>
  <si>
    <t>ESCOLA DE ENXEÑARIA DE MINAS E ENERXIA - VIGO</t>
  </si>
  <si>
    <t>Persoal investigador predoutoral</t>
  </si>
  <si>
    <t>ESCOLA DE ENXEÑARIA DE TELECOMUNICACION -VIGO</t>
  </si>
  <si>
    <t>ESCOLA DE ENXEÑARIA INDUSTRIAL - VIGO</t>
  </si>
  <si>
    <t>ESTACION DE CIENCIAS MARIÑAS DE TORALLA</t>
  </si>
  <si>
    <t>FACULTADE DE BIOLOXIA - VIGO</t>
  </si>
  <si>
    <t>Persoal investigador postdoutoral</t>
  </si>
  <si>
    <t>FACULTADE DE CIENCIAS DO MAR - VIGO</t>
  </si>
  <si>
    <t>FACULTADE DE CIENCIAS ECONOMICAS E EMPRESARIAIS - VIGO</t>
  </si>
  <si>
    <t>FACULTADE DE CIENCIAS XURIDICAS E DO TRABALLO - VIGO</t>
  </si>
  <si>
    <t>FACULTADE DE FILOLOXIA E TRADUCION - VIGO</t>
  </si>
  <si>
    <t>FACULTADE DE QUIMICA - VIGO</t>
  </si>
  <si>
    <t>Total Vigo</t>
  </si>
  <si>
    <t>% Doutores/as UVIgo
sobre total Doutores/as</t>
  </si>
  <si>
    <t>Doutores/as pola UVigo</t>
  </si>
  <si>
    <t>Doutores/as fóra da UVigo</t>
  </si>
  <si>
    <t>Total 
doutores/as</t>
  </si>
  <si>
    <t>Persoal investigador doutor pola UVigo e fóra da UVigo</t>
  </si>
  <si>
    <t>Total UVigo</t>
  </si>
  <si>
    <t>% mulleres</t>
  </si>
  <si>
    <t>Total fóra UVigo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</si>
</sst>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47">
    <xf numFmtId="0" fontId="0" fillId="0" borderId="0" xfId="0"/>
    <xf numFmtId="0" fontId="4" fillId="0" borderId="2" xfId="3" applyFont="1" applyBorder="1" applyAlignment="1">
      <alignment vertical="center" wrapText="1"/>
    </xf>
    <xf numFmtId="0" fontId="4" fillId="0" borderId="2" xfId="3" applyFont="1" applyBorder="1"/>
    <xf numFmtId="0" fontId="4" fillId="0" borderId="2" xfId="3" applyFont="1" applyBorder="1" applyAlignment="1">
      <alignment wrapText="1"/>
    </xf>
    <xf numFmtId="0" fontId="4" fillId="0" borderId="2" xfId="0" applyFont="1" applyBorder="1"/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0" applyFont="1"/>
    <xf numFmtId="0" fontId="4" fillId="0" borderId="0" xfId="3" applyFont="1"/>
    <xf numFmtId="0" fontId="6" fillId="3" borderId="3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center" vertical="center"/>
    </xf>
    <xf numFmtId="0" fontId="8" fillId="0" borderId="5" xfId="0" applyFont="1" applyBorder="1"/>
    <xf numFmtId="2" fontId="8" fillId="0" borderId="5" xfId="0" applyNumberFormat="1" applyFont="1" applyBorder="1"/>
    <xf numFmtId="0" fontId="8" fillId="0" borderId="3" xfId="0" applyFont="1" applyBorder="1"/>
    <xf numFmtId="2" fontId="8" fillId="0" borderId="3" xfId="0" applyNumberFormat="1" applyFont="1" applyBorder="1"/>
    <xf numFmtId="2" fontId="9" fillId="4" borderId="4" xfId="0" applyNumberFormat="1" applyFont="1" applyFill="1" applyBorder="1"/>
    <xf numFmtId="0" fontId="5" fillId="0" borderId="2" xfId="3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4" xfId="0" applyFont="1" applyBorder="1"/>
    <xf numFmtId="2" fontId="9" fillId="0" borderId="4" xfId="0" applyNumberFormat="1" applyFont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horizontal="center" vertical="center"/>
    </xf>
    <xf numFmtId="10" fontId="8" fillId="0" borderId="5" xfId="1" applyNumberFormat="1" applyFont="1" applyBorder="1"/>
    <xf numFmtId="10" fontId="8" fillId="0" borderId="4" xfId="1" applyNumberFormat="1" applyFont="1" applyBorder="1"/>
    <xf numFmtId="0" fontId="10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1" fillId="5" borderId="3" xfId="0" applyFont="1" applyFill="1" applyBorder="1"/>
    <xf numFmtId="0" fontId="8" fillId="0" borderId="10" xfId="0" applyFont="1" applyBorder="1" applyAlignment="1">
      <alignment horizontal="left" vertical="center"/>
    </xf>
    <xf numFmtId="0" fontId="9" fillId="3" borderId="4" xfId="0" applyFont="1" applyFill="1" applyBorder="1"/>
    <xf numFmtId="10" fontId="8" fillId="0" borderId="3" xfId="1" applyNumberFormat="1" applyFont="1" applyBorder="1"/>
    <xf numFmtId="10" fontId="9" fillId="3" borderId="4" xfId="1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</cellXfs>
  <cellStyles count="4">
    <cellStyle name="Normal" xfId="0" builtinId="0"/>
    <cellStyle name="Normal 2 3" xfId="3" xr:uid="{83404C3B-01AA-4C52-9198-8A0443312AE9}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A7-4479-82FE-030D31E79C0A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-7.4143336249635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A7-4479-82FE-030D31E79C0A}"/>
                </c:ext>
              </c:extLst>
            </c:dLbl>
            <c:dLbl>
              <c:idx val="1"/>
              <c:layout>
                <c:manualLayout>
                  <c:x val="7.3504633138932379E-2"/>
                  <c:y val="-9.3285214348206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A7-4479-82FE-030D31E79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'2021_Persoal investigador'!$B$15:$C$15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'2021_Persoal investigador'!$B$19:$C$19</c:f>
              <c:numCache>
                <c:formatCode>General</c:formatCode>
                <c:ptCount val="2"/>
                <c:pt idx="0">
                  <c:v>326</c:v>
                </c:pt>
                <c:pt idx="1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7-4479-82FE-030D31E79C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72472367"/>
        <c:axId val="1872471535"/>
      </c:barChart>
      <c:catAx>
        <c:axId val="18724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471535"/>
        <c:crosses val="autoZero"/>
        <c:auto val="1"/>
        <c:lblAlgn val="ctr"/>
        <c:lblOffset val="100"/>
        <c:noMultiLvlLbl val="0"/>
      </c:catAx>
      <c:valAx>
        <c:axId val="187247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47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predoutoral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9F-4287-8185-4AF3CED46282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1.3958151064450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F-4287-8185-4AF3CED46282}"/>
                </c:ext>
              </c:extLst>
            </c:dLbl>
            <c:dLbl>
              <c:idx val="1"/>
              <c:layout>
                <c:manualLayout>
                  <c:x val="4.4444444444444446E-2"/>
                  <c:y val="9.18999708369782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F-4287-8185-4AF3CED46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'2021_Persoal investigador'!$J$74:$K$74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'2021_Persoal investigador'!$J$79:$K$79</c:f>
              <c:numCache>
                <c:formatCode>General</c:formatCode>
                <c:ptCount val="2"/>
                <c:pt idx="0">
                  <c:v>61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F-4287-8185-4AF3CED462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9382047"/>
        <c:axId val="59377055"/>
      </c:barChart>
      <c:catAx>
        <c:axId val="5938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77055"/>
        <c:crosses val="autoZero"/>
        <c:auto val="1"/>
        <c:lblAlgn val="ctr"/>
        <c:lblOffset val="100"/>
        <c:noMultiLvlLbl val="0"/>
      </c:catAx>
      <c:valAx>
        <c:axId val="5937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8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postdoutoral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CB-4E23-8692-23E6390F74C3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B-4E23-8692-23E6390F74C3}"/>
                </c:ext>
              </c:extLst>
            </c:dLbl>
            <c:dLbl>
              <c:idx val="1"/>
              <c:layout>
                <c:manualLayout>
                  <c:x val="3.055555555555555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B-4E23-8692-23E6390F7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'2021_Persoal investigador'!$J$82:$K$82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'2021_Persoal investigador'!$J$92:$K$92</c:f>
              <c:numCache>
                <c:formatCode>General</c:formatCode>
                <c:ptCount val="2"/>
                <c:pt idx="0">
                  <c:v>47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E23-8692-23E6390F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108447"/>
        <c:axId val="56109279"/>
      </c:barChart>
      <c:catAx>
        <c:axId val="5610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9279"/>
        <c:crosses val="autoZero"/>
        <c:auto val="1"/>
        <c:lblAlgn val="ctr"/>
        <c:lblOffset val="100"/>
        <c:noMultiLvlLbl val="0"/>
      </c:catAx>
      <c:valAx>
        <c:axId val="5610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'2021_Persoal investigador'!$D$98</c:f>
              <c:strCache>
                <c:ptCount val="1"/>
                <c:pt idx="0">
                  <c:v>Total UVigo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'2021_Persoal investigador'!$A$99:$A$107</c:f>
              <c:strCache>
                <c:ptCount val="9"/>
                <c:pt idx="0">
                  <c:v>INVESTIGADORES "DISTINGUIDOS ESTADO"</c:v>
                </c:pt>
                <c:pt idx="1">
                  <c:v>INVESTIGADORES "DISTINGUIDOS UVIGO"</c:v>
                </c:pt>
                <c:pt idx="2">
                  <c:v>INVESTIGADORES "DISTINGUIDOS XUNTA DE GALICIA"</c:v>
                </c:pt>
                <c:pt idx="3">
                  <c:v>INVESTIGADORES "JUAN DE LA CIERVA-FORMACIÓN"</c:v>
                </c:pt>
                <c:pt idx="4">
                  <c:v>INVESTIGADORES "JUAN DE LA CIERVA-INCORPORACIÓN"</c:v>
                </c:pt>
                <c:pt idx="5">
                  <c:v>INVESTIGADORES "PERIODO DE ORIENTACION POSDOCTORAL"</c:v>
                </c:pt>
                <c:pt idx="6">
                  <c:v>INVESTIGADORES "POSDOUTORAL XUNTA"</c:v>
                </c:pt>
                <c:pt idx="7">
                  <c:v>INVESTIGADORES "RAMÓN Y CAJAL"</c:v>
                </c:pt>
                <c:pt idx="8">
                  <c:v>PROGRAMA "JOVENES INVESTIGADORES"</c:v>
                </c:pt>
              </c:strCache>
            </c:strRef>
          </c:cat>
          <c:val>
            <c:numRef>
              <c:f>'2021_Persoal investigador'!$D$99:$D$107</c:f>
              <c:numCache>
                <c:formatCode>General</c:formatCode>
                <c:ptCount val="9"/>
                <c:pt idx="0">
                  <c:v>2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23</c:v>
                </c:pt>
                <c:pt idx="7">
                  <c:v>11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2-4BAA-9980-41BB9F78BB03}"/>
            </c:ext>
          </c:extLst>
        </c:ser>
        <c:ser>
          <c:idx val="6"/>
          <c:order val="6"/>
          <c:tx>
            <c:strRef>
              <c:f>'2021_Persoal investigador'!$H$98</c:f>
              <c:strCache>
                <c:ptCount val="1"/>
                <c:pt idx="0">
                  <c:v>Total fóra UVigo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'2021_Persoal investigador'!$A$99:$A$107</c:f>
              <c:strCache>
                <c:ptCount val="9"/>
                <c:pt idx="0">
                  <c:v>INVESTIGADORES "DISTINGUIDOS ESTADO"</c:v>
                </c:pt>
                <c:pt idx="1">
                  <c:v>INVESTIGADORES "DISTINGUIDOS UVIGO"</c:v>
                </c:pt>
                <c:pt idx="2">
                  <c:v>INVESTIGADORES "DISTINGUIDOS XUNTA DE GALICIA"</c:v>
                </c:pt>
                <c:pt idx="3">
                  <c:v>INVESTIGADORES "JUAN DE LA CIERVA-FORMACIÓN"</c:v>
                </c:pt>
                <c:pt idx="4">
                  <c:v>INVESTIGADORES "JUAN DE LA CIERVA-INCORPORACIÓN"</c:v>
                </c:pt>
                <c:pt idx="5">
                  <c:v>INVESTIGADORES "PERIODO DE ORIENTACION POSDOCTORAL"</c:v>
                </c:pt>
                <c:pt idx="6">
                  <c:v>INVESTIGADORES "POSDOUTORAL XUNTA"</c:v>
                </c:pt>
                <c:pt idx="7">
                  <c:v>INVESTIGADORES "RAMÓN Y CAJAL"</c:v>
                </c:pt>
                <c:pt idx="8">
                  <c:v>PROGRAMA "JOVENES INVESTIGADORES"</c:v>
                </c:pt>
              </c:strCache>
            </c:strRef>
          </c:cat>
          <c:val>
            <c:numRef>
              <c:f>'2021_Persoal investigador'!$H$99:$H$107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21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2-4BAA-9980-41BB9F78BB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110943"/>
        <c:axId val="5611593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'2021_Persoal investigador'!$B$98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'2021_Persoal investigador'!$A$99:$A$107</c15:sqref>
                        </c15:formulaRef>
                      </c:ext>
                    </c:extLst>
                    <c:strCache>
                      <c:ptCount val="9"/>
                      <c:pt idx="0">
                        <c:v>INVESTIGADORES "DISTINGUIDOS ESTADO"</c:v>
                      </c:pt>
                      <c:pt idx="1">
                        <c:v>INVESTIGADORES "DISTINGUIDOS UVIGO"</c:v>
                      </c:pt>
                      <c:pt idx="2">
                        <c:v>INVESTIGADORES "DISTINGUIDOS XUNTA DE GALICIA"</c:v>
                      </c:pt>
                      <c:pt idx="3">
                        <c:v>INVESTIGADORES "JUAN DE LA CIERVA-FORMACIÓN"</c:v>
                      </c:pt>
                      <c:pt idx="4">
                        <c:v>INVESTIGADORES "JUAN DE LA CIERVA-INCORPORACIÓN"</c:v>
                      </c:pt>
                      <c:pt idx="5">
                        <c:v>INVESTIGADORES "PERIODO DE ORIENTACION POSDOCTORAL"</c:v>
                      </c:pt>
                      <c:pt idx="6">
                        <c:v>INVESTIGADORES "POSDOUTORAL XUNTA"</c:v>
                      </c:pt>
                      <c:pt idx="7">
                        <c:v>INVESTIGADORES "RAMÓN Y CAJAL"</c:v>
                      </c:pt>
                      <c:pt idx="8">
                        <c:v>PROGRAMA "JOVENES INVESTIGADORES"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'2021_Persoal investigador'!$B$99:$B$107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8</c:v>
                      </c:pt>
                      <c:pt idx="7">
                        <c:v>8</c:v>
                      </c:pt>
                      <c:pt idx="8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A22-4BAA-9980-41BB9F78BB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investigador'!$C$98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investigador'!$A$99:$A$107</c15:sqref>
                        </c15:formulaRef>
                      </c:ext>
                    </c:extLst>
                    <c:strCache>
                      <c:ptCount val="9"/>
                      <c:pt idx="0">
                        <c:v>INVESTIGADORES "DISTINGUIDOS ESTADO"</c:v>
                      </c:pt>
                      <c:pt idx="1">
                        <c:v>INVESTIGADORES "DISTINGUIDOS UVIGO"</c:v>
                      </c:pt>
                      <c:pt idx="2">
                        <c:v>INVESTIGADORES "DISTINGUIDOS XUNTA DE GALICIA"</c:v>
                      </c:pt>
                      <c:pt idx="3">
                        <c:v>INVESTIGADORES "JUAN DE LA CIERVA-FORMACIÓN"</c:v>
                      </c:pt>
                      <c:pt idx="4">
                        <c:v>INVESTIGADORES "JUAN DE LA CIERVA-INCORPORACIÓN"</c:v>
                      </c:pt>
                      <c:pt idx="5">
                        <c:v>INVESTIGADORES "PERIODO DE ORIENTACION POSDOCTORAL"</c:v>
                      </c:pt>
                      <c:pt idx="6">
                        <c:v>INVESTIGADORES "POSDOUTORAL XUNTA"</c:v>
                      </c:pt>
                      <c:pt idx="7">
                        <c:v>INVESTIGADORES "RAMÓN Y CAJAL"</c:v>
                      </c:pt>
                      <c:pt idx="8">
                        <c:v>PROGRAMA "JOVENES INVESTIGADORES"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investigador'!$C$99:$C$107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8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15</c:v>
                      </c:pt>
                      <c:pt idx="7">
                        <c:v>3</c:v>
                      </c:pt>
                      <c:pt idx="8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22-4BAA-9980-41BB9F78BB0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investigador'!$E$98</c15:sqref>
                        </c15:formulaRef>
                      </c:ext>
                    </c:extLst>
                    <c:strCache>
                      <c:ptCount val="1"/>
                      <c:pt idx="0">
                        <c:v>% mulleres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investigador'!$A$99:$A$107</c15:sqref>
                        </c15:formulaRef>
                      </c:ext>
                    </c:extLst>
                    <c:strCache>
                      <c:ptCount val="9"/>
                      <c:pt idx="0">
                        <c:v>INVESTIGADORES "DISTINGUIDOS ESTADO"</c:v>
                      </c:pt>
                      <c:pt idx="1">
                        <c:v>INVESTIGADORES "DISTINGUIDOS UVIGO"</c:v>
                      </c:pt>
                      <c:pt idx="2">
                        <c:v>INVESTIGADORES "DISTINGUIDOS XUNTA DE GALICIA"</c:v>
                      </c:pt>
                      <c:pt idx="3">
                        <c:v>INVESTIGADORES "JUAN DE LA CIERVA-FORMACIÓN"</c:v>
                      </c:pt>
                      <c:pt idx="4">
                        <c:v>INVESTIGADORES "JUAN DE LA CIERVA-INCORPORACIÓN"</c:v>
                      </c:pt>
                      <c:pt idx="5">
                        <c:v>INVESTIGADORES "PERIODO DE ORIENTACION POSDOCTORAL"</c:v>
                      </c:pt>
                      <c:pt idx="6">
                        <c:v>INVESTIGADORES "POSDOUTORAL XUNTA"</c:v>
                      </c:pt>
                      <c:pt idx="7">
                        <c:v>INVESTIGADORES "RAMÓN Y CAJAL"</c:v>
                      </c:pt>
                      <c:pt idx="8">
                        <c:v>PROGRAMA "JOVENES INVESTIGADORES"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investigador'!$E$99:$E$107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0.5</c:v>
                      </c:pt>
                      <c:pt idx="3">
                        <c:v>0</c:v>
                      </c:pt>
                      <c:pt idx="4">
                        <c:v>0.75</c:v>
                      </c:pt>
                      <c:pt idx="5">
                        <c:v>0.5</c:v>
                      </c:pt>
                      <c:pt idx="6">
                        <c:v>0.65217391304347827</c:v>
                      </c:pt>
                      <c:pt idx="7">
                        <c:v>0.27272727272727271</c:v>
                      </c:pt>
                      <c:pt idx="8">
                        <c:v>0.66666666666666663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22-4BAA-9980-41BB9F78BB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investigador'!$F$98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investigador'!$A$99:$A$107</c15:sqref>
                        </c15:formulaRef>
                      </c:ext>
                    </c:extLst>
                    <c:strCache>
                      <c:ptCount val="9"/>
                      <c:pt idx="0">
                        <c:v>INVESTIGADORES "DISTINGUIDOS ESTADO"</c:v>
                      </c:pt>
                      <c:pt idx="1">
                        <c:v>INVESTIGADORES "DISTINGUIDOS UVIGO"</c:v>
                      </c:pt>
                      <c:pt idx="2">
                        <c:v>INVESTIGADORES "DISTINGUIDOS XUNTA DE GALICIA"</c:v>
                      </c:pt>
                      <c:pt idx="3">
                        <c:v>INVESTIGADORES "JUAN DE LA CIERVA-FORMACIÓN"</c:v>
                      </c:pt>
                      <c:pt idx="4">
                        <c:v>INVESTIGADORES "JUAN DE LA CIERVA-INCORPORACIÓN"</c:v>
                      </c:pt>
                      <c:pt idx="5">
                        <c:v>INVESTIGADORES "PERIODO DE ORIENTACION POSDOCTORAL"</c:v>
                      </c:pt>
                      <c:pt idx="6">
                        <c:v>INVESTIGADORES "POSDOUTORAL XUNTA"</c:v>
                      </c:pt>
                      <c:pt idx="7">
                        <c:v>INVESTIGADORES "RAMÓN Y CAJAL"</c:v>
                      </c:pt>
                      <c:pt idx="8">
                        <c:v>PROGRAMA "JOVENES INVESTIGADORES"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investigador'!$F$99:$F$107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1</c:v>
                      </c:pt>
                      <c:pt idx="3">
                        <c:v>3</c:v>
                      </c:pt>
                      <c:pt idx="4">
                        <c:v>1</c:v>
                      </c:pt>
                      <c:pt idx="6">
                        <c:v>9</c:v>
                      </c:pt>
                      <c:pt idx="7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22-4BAA-9980-41BB9F78BB0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investigador'!$G$98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investigador'!$A$99:$A$107</c15:sqref>
                        </c15:formulaRef>
                      </c:ext>
                    </c:extLst>
                    <c:strCache>
                      <c:ptCount val="9"/>
                      <c:pt idx="0">
                        <c:v>INVESTIGADORES "DISTINGUIDOS ESTADO"</c:v>
                      </c:pt>
                      <c:pt idx="1">
                        <c:v>INVESTIGADORES "DISTINGUIDOS UVIGO"</c:v>
                      </c:pt>
                      <c:pt idx="2">
                        <c:v>INVESTIGADORES "DISTINGUIDOS XUNTA DE GALICIA"</c:v>
                      </c:pt>
                      <c:pt idx="3">
                        <c:v>INVESTIGADORES "JUAN DE LA CIERVA-FORMACIÓN"</c:v>
                      </c:pt>
                      <c:pt idx="4">
                        <c:v>INVESTIGADORES "JUAN DE LA CIERVA-INCORPORACIÓN"</c:v>
                      </c:pt>
                      <c:pt idx="5">
                        <c:v>INVESTIGADORES "PERIODO DE ORIENTACION POSDOCTORAL"</c:v>
                      </c:pt>
                      <c:pt idx="6">
                        <c:v>INVESTIGADORES "POSDOUTORAL XUNTA"</c:v>
                      </c:pt>
                      <c:pt idx="7">
                        <c:v>INVESTIGADORES "RAMÓN Y CAJAL"</c:v>
                      </c:pt>
                      <c:pt idx="8">
                        <c:v>PROGRAMA "JOVENES INVESTIGADORES"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'2021_Persoal investigador'!$G$99:$G$107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1</c:v>
                      </c:pt>
                      <c:pt idx="2">
                        <c:v>2</c:v>
                      </c:pt>
                      <c:pt idx="4">
                        <c:v>2</c:v>
                      </c:pt>
                      <c:pt idx="6">
                        <c:v>12</c:v>
                      </c:pt>
                      <c:pt idx="7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22-4BAA-9980-41BB9F78BB03}"/>
                  </c:ext>
                </c:extLst>
              </c15:ser>
            </c15:filteredBarSeries>
          </c:ext>
        </c:extLst>
      </c:barChart>
      <c:catAx>
        <c:axId val="5611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15935"/>
        <c:crosses val="autoZero"/>
        <c:auto val="1"/>
        <c:lblAlgn val="ctr"/>
        <c:lblOffset val="100"/>
        <c:noMultiLvlLbl val="0"/>
      </c:catAx>
      <c:valAx>
        <c:axId val="56115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110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533400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DAA95B4-5853-4FA9-BAF6-D9DB9B46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331470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5</xdr:row>
      <xdr:rowOff>38100</xdr:rowOff>
    </xdr:from>
    <xdr:to>
      <xdr:col>15</xdr:col>
      <xdr:colOff>9525</xdr:colOff>
      <xdr:row>19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A68BF6-957B-4075-A937-311CDFBDC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65</xdr:row>
      <xdr:rowOff>171450</xdr:rowOff>
    </xdr:from>
    <xdr:to>
      <xdr:col>19</xdr:col>
      <xdr:colOff>409575</xdr:colOff>
      <xdr:row>77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4A3F99-A873-44E3-A980-374A8B6FC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</xdr:colOff>
      <xdr:row>80</xdr:row>
      <xdr:rowOff>0</xdr:rowOff>
    </xdr:from>
    <xdr:to>
      <xdr:col>19</xdr:col>
      <xdr:colOff>447675</xdr:colOff>
      <xdr:row>93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778A0F-22BC-42B1-A135-1356E0345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247649</xdr:colOff>
      <xdr:row>110</xdr:row>
      <xdr:rowOff>180975</xdr:rowOff>
    </xdr:from>
    <xdr:to>
      <xdr:col>12</xdr:col>
      <xdr:colOff>752474</xdr:colOff>
      <xdr:row>127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95A2EC-C298-4180-8F5E-E13A5BF8A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0</xdr:row>
      <xdr:rowOff>123825</xdr:rowOff>
    </xdr:from>
    <xdr:to>
      <xdr:col>1</xdr:col>
      <xdr:colOff>333374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701579-0E69-4F55-81CF-78F92A39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6" y="123825"/>
          <a:ext cx="32575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Persoal%20investigador%20para%20indicador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al_investigador_indicador"/>
      <sheetName val="dinámicas_investigadores"/>
      <sheetName val="indicador_investigadores"/>
      <sheetName val="Investigador_ao_longo"/>
      <sheetName val="dinámicas_ao longo"/>
      <sheetName val="indicador_investigador ao longo"/>
      <sheetName val="2021_Persoal investigador"/>
      <sheetName val="ID_Convenio_330"/>
      <sheetName val="maeCAT2INVES"/>
      <sheetName val="maeTITULO2DOUTOR"/>
      <sheetName val="maeIDADE2RANGOS"/>
      <sheetName val="maeCONVE2TIPO"/>
      <sheetName val="maeCENTROS2CAMPUS"/>
      <sheetName val="2021_Investigador+330"/>
    </sheetNames>
    <sheetDataSet>
      <sheetData sheetId="0" refreshError="1"/>
      <sheetData sheetId="1" refreshError="1"/>
      <sheetData sheetId="2">
        <row r="15">
          <cell r="B15" t="str">
            <v>Homes</v>
          </cell>
          <cell r="C15" t="str">
            <v>Mulleres</v>
          </cell>
        </row>
        <row r="19">
          <cell r="B19">
            <v>326</v>
          </cell>
          <cell r="C19">
            <v>355</v>
          </cell>
        </row>
        <row r="74">
          <cell r="J74" t="str">
            <v>Homes</v>
          </cell>
          <cell r="K74" t="str">
            <v>Mulleres</v>
          </cell>
        </row>
        <row r="79">
          <cell r="J79">
            <v>61</v>
          </cell>
          <cell r="K79">
            <v>81</v>
          </cell>
        </row>
        <row r="82">
          <cell r="J82" t="str">
            <v>Homes</v>
          </cell>
          <cell r="K82" t="str">
            <v>Mulleres</v>
          </cell>
        </row>
        <row r="92">
          <cell r="J92">
            <v>47</v>
          </cell>
          <cell r="K92">
            <v>53</v>
          </cell>
        </row>
        <row r="98">
          <cell r="B98" t="str">
            <v>Homes</v>
          </cell>
          <cell r="C98" t="str">
            <v>Mulleres</v>
          </cell>
          <cell r="D98" t="str">
            <v>Total UVigo</v>
          </cell>
          <cell r="E98" t="str">
            <v>% mulleres</v>
          </cell>
          <cell r="F98" t="str">
            <v>Homes</v>
          </cell>
          <cell r="G98" t="str">
            <v>Mulleres</v>
          </cell>
          <cell r="H98" t="str">
            <v>Total fóra UVigo</v>
          </cell>
        </row>
        <row r="99">
          <cell r="A99" t="str">
            <v>INVESTIGADORES "DISTINGUIDOS ESTADO"</v>
          </cell>
          <cell r="B99">
            <v>2</v>
          </cell>
          <cell r="D99">
            <v>2</v>
          </cell>
          <cell r="E99">
            <v>0</v>
          </cell>
          <cell r="F99">
            <v>2</v>
          </cell>
          <cell r="H99">
            <v>2</v>
          </cell>
        </row>
        <row r="100">
          <cell r="A100" t="str">
            <v>INVESTIGADORES "DISTINGUIDOS UVIGO"</v>
          </cell>
          <cell r="B100">
            <v>8</v>
          </cell>
          <cell r="C100">
            <v>8</v>
          </cell>
          <cell r="D100">
            <v>16</v>
          </cell>
          <cell r="E100">
            <v>0.5</v>
          </cell>
          <cell r="F100">
            <v>1</v>
          </cell>
          <cell r="G100">
            <v>1</v>
          </cell>
          <cell r="H100">
            <v>2</v>
          </cell>
        </row>
        <row r="101">
          <cell r="A101" t="str">
            <v>INVESTIGADORES "DISTINGUIDOS XUNTA DE GALICIA"</v>
          </cell>
          <cell r="B101">
            <v>1</v>
          </cell>
          <cell r="C101">
            <v>1</v>
          </cell>
          <cell r="D101">
            <v>2</v>
          </cell>
          <cell r="E101">
            <v>0.5</v>
          </cell>
          <cell r="G101">
            <v>2</v>
          </cell>
          <cell r="H101">
            <v>2</v>
          </cell>
        </row>
        <row r="102">
          <cell r="A102" t="str">
            <v>INVESTIGADORES "JUAN DE LA CIERVA-FORMACIÓN"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3</v>
          </cell>
          <cell r="H102">
            <v>3</v>
          </cell>
        </row>
        <row r="103">
          <cell r="A103" t="str">
            <v>INVESTIGADORES "JUAN DE LA CIERVA-INCORPORACIÓN"</v>
          </cell>
          <cell r="B103">
            <v>1</v>
          </cell>
          <cell r="C103">
            <v>3</v>
          </cell>
          <cell r="D103">
            <v>4</v>
          </cell>
          <cell r="E103">
            <v>0.75</v>
          </cell>
          <cell r="F103">
            <v>1</v>
          </cell>
          <cell r="G103">
            <v>2</v>
          </cell>
          <cell r="H103">
            <v>3</v>
          </cell>
        </row>
        <row r="104">
          <cell r="A104" t="str">
            <v>INVESTIGADORES "PERIODO DE ORIENTACION POSDOCTORAL"</v>
          </cell>
          <cell r="B104">
            <v>1</v>
          </cell>
          <cell r="C104">
            <v>1</v>
          </cell>
          <cell r="D104">
            <v>2</v>
          </cell>
          <cell r="E104">
            <v>0.5</v>
          </cell>
          <cell r="H104">
            <v>0</v>
          </cell>
        </row>
        <row r="105">
          <cell r="A105" t="str">
            <v>INVESTIGADORES "POSDOUTORAL XUNTA"</v>
          </cell>
          <cell r="B105">
            <v>8</v>
          </cell>
          <cell r="C105">
            <v>15</v>
          </cell>
          <cell r="D105">
            <v>23</v>
          </cell>
          <cell r="E105">
            <v>0.65217391304347827</v>
          </cell>
          <cell r="F105">
            <v>9</v>
          </cell>
          <cell r="G105">
            <v>12</v>
          </cell>
          <cell r="H105">
            <v>21</v>
          </cell>
        </row>
        <row r="106">
          <cell r="A106" t="str">
            <v>INVESTIGADORES "RAMÓN Y CAJAL"</v>
          </cell>
          <cell r="B106">
            <v>8</v>
          </cell>
          <cell r="C106">
            <v>3</v>
          </cell>
          <cell r="D106">
            <v>11</v>
          </cell>
          <cell r="E106">
            <v>0.27272727272727271</v>
          </cell>
          <cell r="F106">
            <v>1</v>
          </cell>
          <cell r="G106">
            <v>3</v>
          </cell>
          <cell r="H106">
            <v>4</v>
          </cell>
        </row>
        <row r="107">
          <cell r="A107" t="str">
            <v>PROGRAMA "JOVENES INVESTIGADORES"</v>
          </cell>
          <cell r="B107">
            <v>1</v>
          </cell>
          <cell r="C107">
            <v>2</v>
          </cell>
          <cell r="D107">
            <v>3</v>
          </cell>
          <cell r="E107">
            <v>0.66666666666666663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4A2F-A5E3-44E1-B200-CD5410BFC10A}">
  <dimension ref="A1:IT109"/>
  <sheetViews>
    <sheetView tabSelected="1" workbookViewId="0">
      <selection activeCell="D10" sqref="D10"/>
    </sheetView>
  </sheetViews>
  <sheetFormatPr baseColWidth="10" defaultRowHeight="15" x14ac:dyDescent="0.25"/>
  <cols>
    <col min="1" max="1" width="43.42578125" customWidth="1"/>
    <col min="2" max="2" width="15.85546875" customWidth="1"/>
    <col min="3" max="3" width="12.140625" customWidth="1"/>
    <col min="6" max="6" width="13.5703125" customWidth="1"/>
    <col min="7" max="7" width="11.85546875" customWidth="1"/>
    <col min="8" max="8" width="13.7109375" bestFit="1" customWidth="1"/>
    <col min="9" max="9" width="14.85546875" customWidth="1"/>
    <col min="14" max="14" width="15.5703125" customWidth="1"/>
  </cols>
  <sheetData>
    <row r="1" spans="1:254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4"/>
      <c r="K1" s="20"/>
      <c r="L1" s="20"/>
      <c r="M1" s="5" t="s">
        <v>0</v>
      </c>
      <c r="N1" s="5"/>
      <c r="O1" s="5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pans="1:254" s="10" customFormat="1" ht="62.25" customHeight="1" x14ac:dyDescent="0.2">
      <c r="A2" s="9" t="s">
        <v>33</v>
      </c>
    </row>
    <row r="3" spans="1:254" s="10" customFormat="1" ht="20.25" customHeight="1" x14ac:dyDescent="0.2">
      <c r="A3" s="11" t="s">
        <v>2</v>
      </c>
      <c r="B3" s="11"/>
      <c r="C3" s="11"/>
      <c r="D3" s="11"/>
      <c r="E3" s="11"/>
      <c r="F3" s="11"/>
    </row>
    <row r="4" spans="1:254" s="10" customFormat="1" ht="12.75" x14ac:dyDescent="0.2">
      <c r="A4" s="12" t="s">
        <v>3</v>
      </c>
    </row>
    <row r="5" spans="1:254" s="10" customFormat="1" ht="12.75" x14ac:dyDescent="0.2">
      <c r="A5" s="10" t="s">
        <v>4</v>
      </c>
    </row>
    <row r="8" spans="1:254" ht="15.75" thickBot="1" x14ac:dyDescent="0.3">
      <c r="B8" s="21" t="s">
        <v>34</v>
      </c>
      <c r="C8" s="21" t="s">
        <v>35</v>
      </c>
    </row>
    <row r="9" spans="1:254" ht="15.75" thickTop="1" x14ac:dyDescent="0.25">
      <c r="B9" s="15" t="s">
        <v>6</v>
      </c>
      <c r="C9" s="16">
        <v>32.687561979998314</v>
      </c>
    </row>
    <row r="10" spans="1:254" x14ac:dyDescent="0.25">
      <c r="B10" s="17" t="s">
        <v>7</v>
      </c>
      <c r="C10" s="18">
        <v>33.75160331854137</v>
      </c>
    </row>
    <row r="11" spans="1:254" ht="15.75" thickBot="1" x14ac:dyDescent="0.3">
      <c r="B11" s="22" t="s">
        <v>36</v>
      </c>
      <c r="C11" s="23">
        <v>33.242238448695552</v>
      </c>
    </row>
    <row r="12" spans="1:254" ht="15.75" thickTop="1" x14ac:dyDescent="0.25"/>
    <row r="15" spans="1:254" ht="15.75" thickBot="1" x14ac:dyDescent="0.3">
      <c r="A15" s="24" t="s">
        <v>37</v>
      </c>
      <c r="B15" s="25" t="s">
        <v>6</v>
      </c>
      <c r="C15" s="25" t="s">
        <v>7</v>
      </c>
      <c r="D15" s="25" t="s">
        <v>38</v>
      </c>
      <c r="E15" s="25" t="s">
        <v>39</v>
      </c>
      <c r="F15" s="25" t="s">
        <v>40</v>
      </c>
      <c r="G15" s="25" t="s">
        <v>8</v>
      </c>
      <c r="H15" s="25" t="s">
        <v>41</v>
      </c>
    </row>
    <row r="16" spans="1:254" ht="15.75" thickTop="1" x14ac:dyDescent="0.25">
      <c r="A16" s="15" t="s">
        <v>9</v>
      </c>
      <c r="B16" s="15">
        <v>209</v>
      </c>
      <c r="C16" s="15">
        <v>203</v>
      </c>
      <c r="D16" s="26">
        <f>C16/G16</f>
        <v>0.49271844660194175</v>
      </c>
      <c r="E16" s="15">
        <v>42</v>
      </c>
      <c r="F16" s="26">
        <f>E16/G16</f>
        <v>0.10194174757281553</v>
      </c>
      <c r="G16" s="15">
        <f>B16+C16</f>
        <v>412</v>
      </c>
      <c r="H16" s="16">
        <v>377.14666666666733</v>
      </c>
    </row>
    <row r="17" spans="1:16" x14ac:dyDescent="0.25">
      <c r="A17" s="17" t="s">
        <v>10</v>
      </c>
      <c r="B17" s="17">
        <v>107</v>
      </c>
      <c r="C17" s="17">
        <v>132</v>
      </c>
      <c r="D17" s="26">
        <f t="shared" ref="D17:D19" si="0">C17/G17</f>
        <v>0.55230125523012552</v>
      </c>
      <c r="E17" s="17">
        <v>17</v>
      </c>
      <c r="F17" s="26">
        <f t="shared" ref="F17:F19" si="1">E17/G17</f>
        <v>7.1129707112970716E-2</v>
      </c>
      <c r="G17" s="17">
        <f t="shared" ref="G17:G19" si="2">B17+C17</f>
        <v>239</v>
      </c>
      <c r="H17" s="18">
        <v>236.21333333333331</v>
      </c>
    </row>
    <row r="18" spans="1:16" x14ac:dyDescent="0.25">
      <c r="A18" s="17" t="s">
        <v>11</v>
      </c>
      <c r="B18" s="17">
        <v>10</v>
      </c>
      <c r="C18" s="17">
        <v>20</v>
      </c>
      <c r="D18" s="26">
        <f t="shared" si="0"/>
        <v>0.66666666666666663</v>
      </c>
      <c r="E18" s="17">
        <v>2</v>
      </c>
      <c r="F18" s="26">
        <f t="shared" si="1"/>
        <v>6.6666666666666666E-2</v>
      </c>
      <c r="G18" s="17">
        <f t="shared" si="2"/>
        <v>30</v>
      </c>
      <c r="H18" s="18">
        <v>24.066666666666663</v>
      </c>
    </row>
    <row r="19" spans="1:16" ht="15.75" thickBot="1" x14ac:dyDescent="0.3">
      <c r="A19" s="22" t="s">
        <v>42</v>
      </c>
      <c r="B19" s="22">
        <f>SUM(B16:B18)</f>
        <v>326</v>
      </c>
      <c r="C19" s="22">
        <f>SUM(C16:C18)</f>
        <v>355</v>
      </c>
      <c r="D19" s="27">
        <f t="shared" si="0"/>
        <v>0.52129221732745967</v>
      </c>
      <c r="E19" s="22">
        <f>SUM(E16:E18)</f>
        <v>61</v>
      </c>
      <c r="F19" s="27">
        <f t="shared" si="1"/>
        <v>8.957415565345081E-2</v>
      </c>
      <c r="G19" s="22">
        <f t="shared" si="2"/>
        <v>681</v>
      </c>
      <c r="H19" s="23">
        <v>637.42666666666719</v>
      </c>
    </row>
    <row r="20" spans="1:16" ht="15.75" thickTop="1" x14ac:dyDescent="0.25">
      <c r="A20" s="28" t="s">
        <v>43</v>
      </c>
    </row>
    <row r="26" spans="1:16" x14ac:dyDescent="0.25">
      <c r="A26" s="10"/>
      <c r="B26" s="29" t="s">
        <v>44</v>
      </c>
      <c r="C26" s="29"/>
      <c r="D26" s="29"/>
      <c r="E26" s="29" t="s">
        <v>45</v>
      </c>
      <c r="F26" s="29"/>
      <c r="G26" s="29"/>
      <c r="H26" s="29" t="s">
        <v>46</v>
      </c>
      <c r="I26" s="29"/>
      <c r="J26" s="29"/>
      <c r="K26" s="29" t="s">
        <v>47</v>
      </c>
      <c r="L26" s="29"/>
      <c r="M26" s="29"/>
      <c r="N26" s="29" t="s">
        <v>48</v>
      </c>
      <c r="O26" s="29"/>
      <c r="P26" s="29" t="s">
        <v>42</v>
      </c>
    </row>
    <row r="27" spans="1:16" ht="15.75" thickBot="1" x14ac:dyDescent="0.3">
      <c r="A27" s="24" t="s">
        <v>49</v>
      </c>
      <c r="B27" s="25" t="s">
        <v>6</v>
      </c>
      <c r="C27" s="25" t="s">
        <v>7</v>
      </c>
      <c r="D27" s="25" t="s">
        <v>42</v>
      </c>
      <c r="E27" s="25" t="s">
        <v>6</v>
      </c>
      <c r="F27" s="25" t="s">
        <v>7</v>
      </c>
      <c r="G27" s="25" t="s">
        <v>42</v>
      </c>
      <c r="H27" s="25" t="s">
        <v>6</v>
      </c>
      <c r="I27" s="25" t="s">
        <v>7</v>
      </c>
      <c r="J27" s="25" t="s">
        <v>42</v>
      </c>
      <c r="K27" s="25" t="s">
        <v>6</v>
      </c>
      <c r="L27" s="25" t="s">
        <v>7</v>
      </c>
      <c r="M27" s="25" t="s">
        <v>42</v>
      </c>
      <c r="N27" s="25" t="s">
        <v>7</v>
      </c>
      <c r="O27" s="30" t="s">
        <v>42</v>
      </c>
      <c r="P27" s="21"/>
    </row>
    <row r="28" spans="1:16" ht="15.75" thickTop="1" x14ac:dyDescent="0.25">
      <c r="A28" s="17" t="s">
        <v>9</v>
      </c>
      <c r="B28" s="15">
        <v>106</v>
      </c>
      <c r="C28" s="15">
        <v>87</v>
      </c>
      <c r="D28" s="15">
        <f>SUM(B28:C28)</f>
        <v>193</v>
      </c>
      <c r="E28" s="15">
        <v>58</v>
      </c>
      <c r="F28" s="15">
        <v>60</v>
      </c>
      <c r="G28" s="15">
        <f>SUM(E28:F28)</f>
        <v>118</v>
      </c>
      <c r="H28" s="15">
        <v>39</v>
      </c>
      <c r="I28" s="15">
        <v>44</v>
      </c>
      <c r="J28" s="15">
        <f>SUM(H28:I28)</f>
        <v>83</v>
      </c>
      <c r="K28" s="15">
        <v>6</v>
      </c>
      <c r="L28" s="15">
        <v>11</v>
      </c>
      <c r="M28" s="15">
        <f>SUM(K28:L28)</f>
        <v>17</v>
      </c>
      <c r="N28" s="15">
        <v>1</v>
      </c>
      <c r="O28" s="31">
        <v>1</v>
      </c>
      <c r="P28" s="15">
        <f>D28+G28+J28+M28+O28</f>
        <v>412</v>
      </c>
    </row>
    <row r="29" spans="1:16" x14ac:dyDescent="0.25">
      <c r="A29" s="17" t="s">
        <v>10</v>
      </c>
      <c r="B29" s="17">
        <v>46</v>
      </c>
      <c r="C29" s="17">
        <v>68</v>
      </c>
      <c r="D29" s="15">
        <f t="shared" ref="D29:D30" si="3">SUM(B29:C29)</f>
        <v>114</v>
      </c>
      <c r="E29" s="17">
        <v>44</v>
      </c>
      <c r="F29" s="17">
        <v>45</v>
      </c>
      <c r="G29" s="15">
        <f t="shared" ref="G29:G30" si="4">SUM(E29:F29)</f>
        <v>89</v>
      </c>
      <c r="H29" s="17">
        <v>17</v>
      </c>
      <c r="I29" s="17">
        <v>18</v>
      </c>
      <c r="J29" s="15">
        <f t="shared" ref="J29:J30" si="5">SUM(H29:I29)</f>
        <v>35</v>
      </c>
      <c r="K29" s="17"/>
      <c r="L29" s="17">
        <v>1</v>
      </c>
      <c r="M29" s="15">
        <f t="shared" ref="M29:M30" si="6">SUM(K29:L29)</f>
        <v>1</v>
      </c>
      <c r="N29" s="17"/>
      <c r="O29" s="32"/>
      <c r="P29" s="15">
        <f t="shared" ref="P29:P30" si="7">D29+G29+J29+M29</f>
        <v>239</v>
      </c>
    </row>
    <row r="30" spans="1:16" x14ac:dyDescent="0.25">
      <c r="A30" s="17" t="s">
        <v>11</v>
      </c>
      <c r="B30" s="17">
        <v>2</v>
      </c>
      <c r="C30" s="17">
        <v>1</v>
      </c>
      <c r="D30" s="15">
        <f t="shared" si="3"/>
        <v>3</v>
      </c>
      <c r="E30" s="17">
        <v>4</v>
      </c>
      <c r="F30" s="17">
        <v>9</v>
      </c>
      <c r="G30" s="15">
        <f t="shared" si="4"/>
        <v>13</v>
      </c>
      <c r="H30" s="17">
        <v>3</v>
      </c>
      <c r="I30" s="17">
        <v>9</v>
      </c>
      <c r="J30" s="15">
        <f t="shared" si="5"/>
        <v>12</v>
      </c>
      <c r="K30" s="17">
        <v>1</v>
      </c>
      <c r="L30" s="17">
        <v>1</v>
      </c>
      <c r="M30" s="15">
        <f t="shared" si="6"/>
        <v>2</v>
      </c>
      <c r="N30" s="17"/>
      <c r="O30" s="32"/>
      <c r="P30" s="15">
        <f t="shared" si="7"/>
        <v>30</v>
      </c>
    </row>
    <row r="31" spans="1:16" ht="15.75" thickBot="1" x14ac:dyDescent="0.3">
      <c r="A31" s="22" t="s">
        <v>42</v>
      </c>
      <c r="B31" s="22">
        <f>SUM(B28:B30)</f>
        <v>154</v>
      </c>
      <c r="C31" s="22">
        <f t="shared" ref="C31:P31" si="8">SUM(C28:C30)</f>
        <v>156</v>
      </c>
      <c r="D31" s="22">
        <f t="shared" si="8"/>
        <v>310</v>
      </c>
      <c r="E31" s="22">
        <f t="shared" si="8"/>
        <v>106</v>
      </c>
      <c r="F31" s="22">
        <f t="shared" si="8"/>
        <v>114</v>
      </c>
      <c r="G31" s="22">
        <f t="shared" si="8"/>
        <v>220</v>
      </c>
      <c r="H31" s="22">
        <f t="shared" si="8"/>
        <v>59</v>
      </c>
      <c r="I31" s="22">
        <f t="shared" si="8"/>
        <v>71</v>
      </c>
      <c r="J31" s="22">
        <f t="shared" si="8"/>
        <v>130</v>
      </c>
      <c r="K31" s="22">
        <f t="shared" si="8"/>
        <v>7</v>
      </c>
      <c r="L31" s="22">
        <f t="shared" si="8"/>
        <v>13</v>
      </c>
      <c r="M31" s="22">
        <f t="shared" si="8"/>
        <v>20</v>
      </c>
      <c r="N31" s="22">
        <f t="shared" si="8"/>
        <v>1</v>
      </c>
      <c r="O31" s="22">
        <f t="shared" si="8"/>
        <v>1</v>
      </c>
      <c r="P31" s="22">
        <f t="shared" si="8"/>
        <v>681</v>
      </c>
    </row>
    <row r="32" spans="1:16" ht="15.75" thickTop="1" x14ac:dyDescent="0.25"/>
    <row r="34" spans="1:13" ht="15.75" thickBot="1" x14ac:dyDescent="0.3">
      <c r="A34" s="24" t="s">
        <v>50</v>
      </c>
      <c r="B34" s="24" t="s">
        <v>51</v>
      </c>
      <c r="C34" s="24" t="s">
        <v>52</v>
      </c>
      <c r="D34" s="25" t="s">
        <v>6</v>
      </c>
      <c r="E34" s="25" t="s">
        <v>7</v>
      </c>
      <c r="F34" s="25" t="s">
        <v>42</v>
      </c>
      <c r="I34" s="24" t="s">
        <v>53</v>
      </c>
      <c r="J34" s="24" t="s">
        <v>54</v>
      </c>
      <c r="K34" s="25" t="s">
        <v>6</v>
      </c>
      <c r="L34" s="25" t="s">
        <v>7</v>
      </c>
      <c r="M34" s="25" t="s">
        <v>42</v>
      </c>
    </row>
    <row r="35" spans="1:13" ht="15.75" thickTop="1" x14ac:dyDescent="0.25">
      <c r="A35" s="33" t="s">
        <v>55</v>
      </c>
      <c r="B35" s="15" t="s">
        <v>56</v>
      </c>
      <c r="C35" s="15" t="s">
        <v>11</v>
      </c>
      <c r="D35" s="15"/>
      <c r="E35" s="15">
        <v>1</v>
      </c>
      <c r="F35" s="15">
        <v>1</v>
      </c>
      <c r="I35" s="34" t="s">
        <v>9</v>
      </c>
      <c r="J35" s="15" t="s">
        <v>57</v>
      </c>
      <c r="K35" s="15">
        <v>1</v>
      </c>
      <c r="L35" s="15">
        <v>2</v>
      </c>
      <c r="M35" s="15">
        <v>3</v>
      </c>
    </row>
    <row r="36" spans="1:13" x14ac:dyDescent="0.25">
      <c r="A36" s="35"/>
      <c r="B36" s="17" t="s">
        <v>58</v>
      </c>
      <c r="C36" s="17" t="s">
        <v>9</v>
      </c>
      <c r="D36" s="17">
        <v>10</v>
      </c>
      <c r="E36" s="17">
        <v>4</v>
      </c>
      <c r="F36" s="17">
        <v>14</v>
      </c>
      <c r="I36" s="34"/>
      <c r="J36" s="17" t="s">
        <v>59</v>
      </c>
      <c r="K36" s="17"/>
      <c r="L36" s="17">
        <v>1</v>
      </c>
      <c r="M36" s="17">
        <v>1</v>
      </c>
    </row>
    <row r="37" spans="1:13" x14ac:dyDescent="0.25">
      <c r="A37" s="35"/>
      <c r="B37" s="17"/>
      <c r="C37" s="17" t="s">
        <v>11</v>
      </c>
      <c r="D37" s="17">
        <v>1</v>
      </c>
      <c r="E37" s="17">
        <v>1</v>
      </c>
      <c r="F37" s="17">
        <v>2</v>
      </c>
      <c r="I37" s="34"/>
      <c r="J37" s="17" t="s">
        <v>60</v>
      </c>
      <c r="K37" s="17">
        <v>1</v>
      </c>
      <c r="L37" s="17">
        <v>1</v>
      </c>
      <c r="M37" s="17">
        <v>2</v>
      </c>
    </row>
    <row r="38" spans="1:13" x14ac:dyDescent="0.25">
      <c r="A38" s="35"/>
      <c r="B38" s="17" t="s">
        <v>61</v>
      </c>
      <c r="C38" s="17" t="s">
        <v>9</v>
      </c>
      <c r="D38" s="17">
        <v>1</v>
      </c>
      <c r="E38" s="17"/>
      <c r="F38" s="17">
        <v>1</v>
      </c>
      <c r="I38" s="34"/>
      <c r="J38" s="17" t="s">
        <v>62</v>
      </c>
      <c r="K38" s="17">
        <v>1</v>
      </c>
      <c r="L38" s="17">
        <v>2</v>
      </c>
      <c r="M38" s="17">
        <v>3</v>
      </c>
    </row>
    <row r="39" spans="1:13" x14ac:dyDescent="0.25">
      <c r="A39" s="35"/>
      <c r="B39" s="17" t="s">
        <v>63</v>
      </c>
      <c r="C39" s="17" t="s">
        <v>9</v>
      </c>
      <c r="D39" s="17">
        <v>4</v>
      </c>
      <c r="E39" s="17">
        <v>3</v>
      </c>
      <c r="F39" s="17">
        <v>7</v>
      </c>
      <c r="I39" s="34"/>
      <c r="J39" s="17" t="s">
        <v>64</v>
      </c>
      <c r="K39" s="17">
        <v>1</v>
      </c>
      <c r="L39" s="17"/>
      <c r="M39" s="17">
        <v>1</v>
      </c>
    </row>
    <row r="40" spans="1:13" x14ac:dyDescent="0.25">
      <c r="A40" s="35"/>
      <c r="B40" s="17"/>
      <c r="C40" s="17" t="s">
        <v>10</v>
      </c>
      <c r="D40" s="17">
        <v>2</v>
      </c>
      <c r="E40" s="17">
        <v>1</v>
      </c>
      <c r="F40" s="17">
        <v>3</v>
      </c>
      <c r="I40" s="34"/>
      <c r="J40" s="17" t="s">
        <v>65</v>
      </c>
      <c r="K40" s="17">
        <v>2</v>
      </c>
      <c r="L40" s="17"/>
      <c r="M40" s="17">
        <v>2</v>
      </c>
    </row>
    <row r="41" spans="1:13" x14ac:dyDescent="0.25">
      <c r="A41" s="35"/>
      <c r="B41" s="17" t="s">
        <v>66</v>
      </c>
      <c r="C41" s="17" t="s">
        <v>9</v>
      </c>
      <c r="D41" s="17">
        <v>9</v>
      </c>
      <c r="E41" s="17">
        <v>20</v>
      </c>
      <c r="F41" s="17">
        <v>29</v>
      </c>
      <c r="I41" s="34"/>
      <c r="J41" s="17" t="s">
        <v>67</v>
      </c>
      <c r="K41" s="17">
        <v>1</v>
      </c>
      <c r="L41" s="17"/>
      <c r="M41" s="17">
        <v>1</v>
      </c>
    </row>
    <row r="42" spans="1:13" x14ac:dyDescent="0.25">
      <c r="A42" s="35"/>
      <c r="B42" s="17"/>
      <c r="C42" s="17" t="s">
        <v>10</v>
      </c>
      <c r="D42" s="17">
        <v>19</v>
      </c>
      <c r="E42" s="17">
        <v>26</v>
      </c>
      <c r="F42" s="17">
        <v>45</v>
      </c>
      <c r="I42" s="34"/>
      <c r="J42" s="17" t="s">
        <v>68</v>
      </c>
      <c r="K42" s="17">
        <v>1</v>
      </c>
      <c r="L42" s="17">
        <v>1</v>
      </c>
      <c r="M42" s="17">
        <v>2</v>
      </c>
    </row>
    <row r="43" spans="1:13" x14ac:dyDescent="0.25">
      <c r="A43" s="35"/>
      <c r="B43" s="17" t="s">
        <v>69</v>
      </c>
      <c r="C43" s="17" t="s">
        <v>9</v>
      </c>
      <c r="D43" s="17">
        <v>1</v>
      </c>
      <c r="E43" s="17">
        <v>2</v>
      </c>
      <c r="F43" s="17">
        <v>3</v>
      </c>
      <c r="I43" s="34"/>
      <c r="J43" s="17" t="s">
        <v>70</v>
      </c>
      <c r="K43" s="17">
        <v>1</v>
      </c>
      <c r="L43" s="17">
        <v>1</v>
      </c>
      <c r="M43" s="17">
        <v>2</v>
      </c>
    </row>
    <row r="44" spans="1:13" x14ac:dyDescent="0.25">
      <c r="A44" s="35"/>
      <c r="B44" s="17"/>
      <c r="C44" s="17" t="s">
        <v>10</v>
      </c>
      <c r="D44" s="17">
        <v>1</v>
      </c>
      <c r="E44" s="17"/>
      <c r="F44" s="17">
        <v>1</v>
      </c>
      <c r="I44" s="34"/>
      <c r="J44" s="17" t="s">
        <v>71</v>
      </c>
      <c r="K44" s="17">
        <v>1</v>
      </c>
      <c r="L44" s="17"/>
      <c r="M44" s="17">
        <v>1</v>
      </c>
    </row>
    <row r="45" spans="1:13" x14ac:dyDescent="0.25">
      <c r="A45" s="35"/>
      <c r="B45" s="17" t="s">
        <v>72</v>
      </c>
      <c r="C45" s="17" t="s">
        <v>10</v>
      </c>
      <c r="D45" s="17"/>
      <c r="E45" s="17">
        <v>1</v>
      </c>
      <c r="F45" s="17">
        <v>1</v>
      </c>
      <c r="I45" s="34"/>
      <c r="J45" s="17" t="s">
        <v>73</v>
      </c>
      <c r="K45" s="17">
        <v>3</v>
      </c>
      <c r="L45" s="17">
        <v>2</v>
      </c>
      <c r="M45" s="17">
        <v>5</v>
      </c>
    </row>
    <row r="46" spans="1:13" x14ac:dyDescent="0.25">
      <c r="A46" s="35"/>
      <c r="B46" s="17" t="s">
        <v>74</v>
      </c>
      <c r="C46" s="17" t="s">
        <v>9</v>
      </c>
      <c r="D46" s="17"/>
      <c r="E46" s="17">
        <v>1</v>
      </c>
      <c r="F46" s="17">
        <v>1</v>
      </c>
      <c r="I46" s="34"/>
      <c r="J46" s="17" t="s">
        <v>75</v>
      </c>
      <c r="K46" s="17"/>
      <c r="L46" s="17">
        <v>1</v>
      </c>
      <c r="M46" s="17">
        <v>1</v>
      </c>
    </row>
    <row r="47" spans="1:13" x14ac:dyDescent="0.25">
      <c r="A47" s="35"/>
      <c r="B47" s="17"/>
      <c r="C47" s="17" t="s">
        <v>10</v>
      </c>
      <c r="D47" s="17">
        <v>1</v>
      </c>
      <c r="E47" s="17">
        <v>6</v>
      </c>
      <c r="F47" s="17">
        <v>7</v>
      </c>
      <c r="I47" s="34"/>
      <c r="J47" s="17" t="s">
        <v>76</v>
      </c>
      <c r="K47" s="17">
        <v>1</v>
      </c>
      <c r="L47" s="17">
        <v>2</v>
      </c>
      <c r="M47" s="17">
        <v>3</v>
      </c>
    </row>
    <row r="48" spans="1:13" x14ac:dyDescent="0.25">
      <c r="A48" s="35"/>
      <c r="B48" s="17" t="s">
        <v>77</v>
      </c>
      <c r="C48" s="17" t="s">
        <v>9</v>
      </c>
      <c r="D48" s="17">
        <v>1</v>
      </c>
      <c r="E48" s="17"/>
      <c r="F48" s="17">
        <v>1</v>
      </c>
      <c r="I48" s="34"/>
      <c r="J48" s="17" t="s">
        <v>78</v>
      </c>
      <c r="K48" s="17"/>
      <c r="L48" s="17">
        <v>1</v>
      </c>
      <c r="M48" s="17">
        <v>1</v>
      </c>
    </row>
    <row r="49" spans="1:13" x14ac:dyDescent="0.25">
      <c r="A49" s="35"/>
      <c r="B49" s="17"/>
      <c r="C49" s="17" t="s">
        <v>10</v>
      </c>
      <c r="D49" s="17">
        <v>3</v>
      </c>
      <c r="E49" s="17">
        <v>3</v>
      </c>
      <c r="F49" s="17">
        <v>6</v>
      </c>
      <c r="I49" s="34"/>
      <c r="J49" s="17" t="s">
        <v>79</v>
      </c>
      <c r="K49" s="17">
        <v>1</v>
      </c>
      <c r="L49" s="17">
        <v>1</v>
      </c>
      <c r="M49" s="17">
        <v>2</v>
      </c>
    </row>
    <row r="50" spans="1:13" x14ac:dyDescent="0.25">
      <c r="A50" s="36" t="s">
        <v>80</v>
      </c>
      <c r="B50" s="36"/>
      <c r="C50" s="36"/>
      <c r="D50" s="36">
        <v>53</v>
      </c>
      <c r="E50" s="36">
        <v>69</v>
      </c>
      <c r="F50" s="36">
        <v>122</v>
      </c>
      <c r="I50" s="34"/>
      <c r="J50" s="17" t="s">
        <v>81</v>
      </c>
      <c r="K50" s="17">
        <v>3</v>
      </c>
      <c r="L50" s="17">
        <v>3</v>
      </c>
      <c r="M50" s="17">
        <v>6</v>
      </c>
    </row>
    <row r="51" spans="1:13" x14ac:dyDescent="0.25">
      <c r="A51" s="35" t="s">
        <v>82</v>
      </c>
      <c r="B51" s="17" t="s">
        <v>83</v>
      </c>
      <c r="C51" s="17" t="s">
        <v>11</v>
      </c>
      <c r="D51" s="17"/>
      <c r="E51" s="17">
        <v>1</v>
      </c>
      <c r="F51" s="17">
        <v>1</v>
      </c>
      <c r="I51" s="34"/>
      <c r="J51" s="17" t="s">
        <v>84</v>
      </c>
      <c r="K51" s="17">
        <v>2</v>
      </c>
      <c r="L51" s="17">
        <v>1</v>
      </c>
      <c r="M51" s="17">
        <v>3</v>
      </c>
    </row>
    <row r="52" spans="1:13" x14ac:dyDescent="0.25">
      <c r="A52" s="35"/>
      <c r="B52" s="17" t="s">
        <v>85</v>
      </c>
      <c r="C52" s="17" t="s">
        <v>9</v>
      </c>
      <c r="D52" s="17">
        <v>4</v>
      </c>
      <c r="E52" s="17">
        <v>4</v>
      </c>
      <c r="F52" s="17">
        <v>8</v>
      </c>
      <c r="I52" s="34"/>
      <c r="J52" s="17" t="s">
        <v>86</v>
      </c>
      <c r="K52" s="17"/>
      <c r="L52" s="17">
        <v>1</v>
      </c>
      <c r="M52" s="17">
        <v>1</v>
      </c>
    </row>
    <row r="53" spans="1:13" x14ac:dyDescent="0.25">
      <c r="A53" s="35"/>
      <c r="B53" s="17"/>
      <c r="C53" s="17" t="s">
        <v>10</v>
      </c>
      <c r="D53" s="17"/>
      <c r="E53" s="17">
        <v>1</v>
      </c>
      <c r="F53" s="17">
        <v>1</v>
      </c>
      <c r="I53" s="34"/>
      <c r="J53" s="17" t="s">
        <v>87</v>
      </c>
      <c r="K53" s="17">
        <v>1</v>
      </c>
      <c r="L53" s="17"/>
      <c r="M53" s="17">
        <v>1</v>
      </c>
    </row>
    <row r="54" spans="1:13" x14ac:dyDescent="0.25">
      <c r="A54" s="35"/>
      <c r="B54" s="17" t="s">
        <v>88</v>
      </c>
      <c r="C54" s="17" t="s">
        <v>9</v>
      </c>
      <c r="D54" s="17"/>
      <c r="E54" s="17">
        <v>2</v>
      </c>
      <c r="F54" s="17">
        <v>2</v>
      </c>
      <c r="I54" s="33"/>
      <c r="J54" s="17" t="s">
        <v>89</v>
      </c>
      <c r="K54" s="17"/>
      <c r="L54" s="17">
        <v>1</v>
      </c>
      <c r="M54" s="17">
        <v>1</v>
      </c>
    </row>
    <row r="55" spans="1:13" x14ac:dyDescent="0.25">
      <c r="A55" s="35"/>
      <c r="B55" s="17"/>
      <c r="C55" s="17" t="s">
        <v>10</v>
      </c>
      <c r="D55" s="17">
        <v>2</v>
      </c>
      <c r="E55" s="17">
        <v>3</v>
      </c>
      <c r="F55" s="17">
        <v>5</v>
      </c>
      <c r="I55" s="37" t="s">
        <v>10</v>
      </c>
      <c r="J55" s="17" t="s">
        <v>90</v>
      </c>
      <c r="K55" s="17"/>
      <c r="L55" s="17">
        <v>1</v>
      </c>
      <c r="M55" s="17">
        <v>1</v>
      </c>
    </row>
    <row r="56" spans="1:13" x14ac:dyDescent="0.25">
      <c r="A56" s="35"/>
      <c r="B56" s="17" t="s">
        <v>91</v>
      </c>
      <c r="C56" s="17" t="s">
        <v>9</v>
      </c>
      <c r="D56" s="17"/>
      <c r="E56" s="17">
        <v>1</v>
      </c>
      <c r="F56" s="17">
        <v>1</v>
      </c>
      <c r="I56" s="34"/>
      <c r="J56" s="17" t="s">
        <v>60</v>
      </c>
      <c r="K56" s="17">
        <v>1</v>
      </c>
      <c r="L56" s="17"/>
      <c r="M56" s="17">
        <v>1</v>
      </c>
    </row>
    <row r="57" spans="1:13" x14ac:dyDescent="0.25">
      <c r="A57" s="35"/>
      <c r="B57" s="17"/>
      <c r="C57" s="17" t="s">
        <v>10</v>
      </c>
      <c r="D57" s="17">
        <v>2</v>
      </c>
      <c r="E57" s="17">
        <v>4</v>
      </c>
      <c r="F57" s="17">
        <v>6</v>
      </c>
      <c r="I57" s="34"/>
      <c r="J57" s="17" t="s">
        <v>92</v>
      </c>
      <c r="K57" s="17"/>
      <c r="L57" s="17">
        <v>1</v>
      </c>
      <c r="M57" s="17">
        <v>1</v>
      </c>
    </row>
    <row r="58" spans="1:13" x14ac:dyDescent="0.25">
      <c r="A58" s="35"/>
      <c r="B58" s="17" t="s">
        <v>93</v>
      </c>
      <c r="C58" s="17" t="s">
        <v>10</v>
      </c>
      <c r="D58" s="17">
        <v>1</v>
      </c>
      <c r="E58" s="17">
        <v>1</v>
      </c>
      <c r="F58" s="17">
        <v>2</v>
      </c>
      <c r="I58" s="34"/>
      <c r="J58" s="17" t="s">
        <v>64</v>
      </c>
      <c r="K58" s="17">
        <v>4</v>
      </c>
      <c r="L58" s="17"/>
      <c r="M58" s="17">
        <v>4</v>
      </c>
    </row>
    <row r="59" spans="1:13" x14ac:dyDescent="0.25">
      <c r="A59" s="35"/>
      <c r="B59" s="17" t="s">
        <v>94</v>
      </c>
      <c r="C59" s="17" t="s">
        <v>11</v>
      </c>
      <c r="D59" s="17">
        <v>1</v>
      </c>
      <c r="E59" s="17"/>
      <c r="F59" s="17">
        <v>1</v>
      </c>
      <c r="I59" s="34"/>
      <c r="J59" s="17" t="s">
        <v>68</v>
      </c>
      <c r="K59" s="17">
        <v>1</v>
      </c>
      <c r="L59" s="17"/>
      <c r="M59" s="17">
        <v>1</v>
      </c>
    </row>
    <row r="60" spans="1:13" x14ac:dyDescent="0.25">
      <c r="A60" s="36" t="s">
        <v>95</v>
      </c>
      <c r="B60" s="36"/>
      <c r="C60" s="36"/>
      <c r="D60" s="36">
        <v>10</v>
      </c>
      <c r="E60" s="36">
        <v>17</v>
      </c>
      <c r="F60" s="36">
        <v>27</v>
      </c>
      <c r="I60" s="34"/>
      <c r="J60" s="17" t="s">
        <v>96</v>
      </c>
      <c r="K60" s="17">
        <v>1</v>
      </c>
      <c r="L60" s="17"/>
      <c r="M60" s="17">
        <v>1</v>
      </c>
    </row>
    <row r="61" spans="1:13" x14ac:dyDescent="0.25">
      <c r="A61" s="35" t="s">
        <v>97</v>
      </c>
      <c r="B61" s="37" t="s">
        <v>98</v>
      </c>
      <c r="C61" s="17" t="s">
        <v>9</v>
      </c>
      <c r="D61" s="17">
        <v>3</v>
      </c>
      <c r="E61" s="17">
        <v>4</v>
      </c>
      <c r="F61" s="17">
        <v>7</v>
      </c>
      <c r="I61" s="34"/>
      <c r="J61" s="17" t="s">
        <v>73</v>
      </c>
      <c r="K61" s="17">
        <v>1</v>
      </c>
      <c r="L61" s="17">
        <v>1</v>
      </c>
      <c r="M61" s="17">
        <v>2</v>
      </c>
    </row>
    <row r="62" spans="1:13" x14ac:dyDescent="0.25">
      <c r="A62" s="35"/>
      <c r="B62" s="34"/>
      <c r="C62" s="17" t="s">
        <v>10</v>
      </c>
      <c r="D62" s="17">
        <v>1</v>
      </c>
      <c r="E62" s="17">
        <v>1</v>
      </c>
      <c r="F62" s="17">
        <v>2</v>
      </c>
      <c r="I62" s="34"/>
      <c r="J62" s="17" t="s">
        <v>99</v>
      </c>
      <c r="K62" s="17">
        <v>1</v>
      </c>
      <c r="L62" s="17"/>
      <c r="M62" s="17">
        <v>1</v>
      </c>
    </row>
    <row r="63" spans="1:13" x14ac:dyDescent="0.25">
      <c r="A63" s="35"/>
      <c r="B63" s="33"/>
      <c r="C63" s="17" t="s">
        <v>11</v>
      </c>
      <c r="D63" s="17"/>
      <c r="E63" s="17">
        <v>2</v>
      </c>
      <c r="F63" s="17">
        <v>2</v>
      </c>
      <c r="I63" s="34"/>
      <c r="J63" s="17" t="s">
        <v>100</v>
      </c>
      <c r="K63" s="17">
        <v>1</v>
      </c>
      <c r="L63" s="17"/>
      <c r="M63" s="17">
        <v>1</v>
      </c>
    </row>
    <row r="64" spans="1:13" x14ac:dyDescent="0.25">
      <c r="A64" s="35"/>
      <c r="B64" s="37" t="s">
        <v>101</v>
      </c>
      <c r="C64" s="17" t="s">
        <v>9</v>
      </c>
      <c r="D64" s="17">
        <v>20</v>
      </c>
      <c r="E64" s="17">
        <v>43</v>
      </c>
      <c r="F64" s="17">
        <v>63</v>
      </c>
      <c r="I64" s="34"/>
      <c r="J64" s="17" t="s">
        <v>102</v>
      </c>
      <c r="K64" s="17"/>
      <c r="L64" s="17">
        <v>1</v>
      </c>
      <c r="M64" s="17">
        <v>1</v>
      </c>
    </row>
    <row r="65" spans="1:13" x14ac:dyDescent="0.25">
      <c r="A65" s="35"/>
      <c r="B65" s="34"/>
      <c r="C65" s="17" t="s">
        <v>10</v>
      </c>
      <c r="D65" s="17">
        <v>8</v>
      </c>
      <c r="E65" s="17">
        <v>15</v>
      </c>
      <c r="F65" s="17">
        <v>23</v>
      </c>
      <c r="I65" s="34"/>
      <c r="J65" s="17" t="s">
        <v>76</v>
      </c>
      <c r="K65" s="17">
        <v>1</v>
      </c>
      <c r="L65" s="17"/>
      <c r="M65" s="17">
        <v>1</v>
      </c>
    </row>
    <row r="66" spans="1:13" x14ac:dyDescent="0.25">
      <c r="A66" s="35"/>
      <c r="B66" s="33"/>
      <c r="C66" s="17" t="s">
        <v>11</v>
      </c>
      <c r="D66" s="17">
        <v>1</v>
      </c>
      <c r="E66" s="17"/>
      <c r="F66" s="17">
        <v>1</v>
      </c>
      <c r="I66" s="34"/>
      <c r="J66" s="17" t="s">
        <v>103</v>
      </c>
      <c r="K66" s="17"/>
      <c r="L66" s="17">
        <v>1</v>
      </c>
      <c r="M66" s="17">
        <v>1</v>
      </c>
    </row>
    <row r="67" spans="1:13" x14ac:dyDescent="0.25">
      <c r="A67" s="35"/>
      <c r="B67" s="37" t="s">
        <v>104</v>
      </c>
      <c r="C67" s="17" t="s">
        <v>9</v>
      </c>
      <c r="D67" s="17">
        <v>3</v>
      </c>
      <c r="E67" s="17"/>
      <c r="F67" s="17">
        <v>3</v>
      </c>
      <c r="I67" s="33"/>
      <c r="J67" s="17" t="s">
        <v>105</v>
      </c>
      <c r="K67" s="17"/>
      <c r="L67" s="17">
        <v>1</v>
      </c>
      <c r="M67" s="17">
        <v>1</v>
      </c>
    </row>
    <row r="68" spans="1:13" x14ac:dyDescent="0.25">
      <c r="A68" s="35"/>
      <c r="B68" s="33"/>
      <c r="C68" s="17" t="s">
        <v>10</v>
      </c>
      <c r="D68" s="17">
        <v>1</v>
      </c>
      <c r="E68" s="17">
        <v>1</v>
      </c>
      <c r="F68" s="17">
        <v>2</v>
      </c>
      <c r="I68" s="37" t="s">
        <v>11</v>
      </c>
      <c r="J68" s="17" t="s">
        <v>99</v>
      </c>
      <c r="K68" s="17">
        <v>1</v>
      </c>
      <c r="L68" s="17"/>
      <c r="M68" s="17">
        <v>1</v>
      </c>
    </row>
    <row r="69" spans="1:13" x14ac:dyDescent="0.25">
      <c r="A69" s="35"/>
      <c r="B69" s="17" t="s">
        <v>106</v>
      </c>
      <c r="C69" s="17" t="s">
        <v>9</v>
      </c>
      <c r="D69" s="17">
        <v>1</v>
      </c>
      <c r="E69" s="17">
        <v>2</v>
      </c>
      <c r="F69" s="17">
        <v>3</v>
      </c>
      <c r="I69" s="33"/>
      <c r="J69" s="17" t="s">
        <v>79</v>
      </c>
      <c r="K69" s="17">
        <v>1</v>
      </c>
      <c r="L69" s="17"/>
      <c r="M69" s="17">
        <v>1</v>
      </c>
    </row>
    <row r="70" spans="1:13" ht="15.75" thickBot="1" x14ac:dyDescent="0.3">
      <c r="A70" s="35"/>
      <c r="B70" s="37" t="s">
        <v>107</v>
      </c>
      <c r="C70" s="17" t="s">
        <v>9</v>
      </c>
      <c r="D70" s="17"/>
      <c r="E70" s="17">
        <v>1</v>
      </c>
      <c r="F70" s="17">
        <v>1</v>
      </c>
      <c r="I70" s="38" t="s">
        <v>42</v>
      </c>
      <c r="J70" s="38"/>
      <c r="K70" s="38">
        <v>34</v>
      </c>
      <c r="L70" s="38">
        <v>27</v>
      </c>
      <c r="M70" s="38">
        <v>61</v>
      </c>
    </row>
    <row r="71" spans="1:13" ht="15.75" thickTop="1" x14ac:dyDescent="0.25">
      <c r="A71" s="35"/>
      <c r="B71" s="33"/>
      <c r="C71" s="17" t="s">
        <v>11</v>
      </c>
      <c r="D71" s="17">
        <v>6</v>
      </c>
      <c r="E71" s="17">
        <v>11</v>
      </c>
      <c r="F71" s="17">
        <v>17</v>
      </c>
    </row>
    <row r="72" spans="1:13" x14ac:dyDescent="0.25">
      <c r="A72" s="35"/>
      <c r="B72" s="17" t="s">
        <v>108</v>
      </c>
      <c r="C72" s="17" t="s">
        <v>11</v>
      </c>
      <c r="D72" s="17"/>
      <c r="E72" s="17">
        <v>4</v>
      </c>
      <c r="F72" s="17">
        <v>4</v>
      </c>
    </row>
    <row r="73" spans="1:13" x14ac:dyDescent="0.25">
      <c r="A73" s="35"/>
      <c r="B73" s="37" t="s">
        <v>109</v>
      </c>
      <c r="C73" s="17" t="s">
        <v>9</v>
      </c>
      <c r="D73" s="17">
        <v>11</v>
      </c>
      <c r="E73" s="17">
        <v>3</v>
      </c>
      <c r="F73" s="17">
        <v>14</v>
      </c>
    </row>
    <row r="74" spans="1:13" ht="15.75" thickBot="1" x14ac:dyDescent="0.3">
      <c r="A74" s="35"/>
      <c r="B74" s="33"/>
      <c r="C74" s="17" t="s">
        <v>10</v>
      </c>
      <c r="D74" s="17">
        <v>4</v>
      </c>
      <c r="E74" s="17">
        <v>2</v>
      </c>
      <c r="F74" s="17">
        <v>6</v>
      </c>
      <c r="I74" s="24" t="s">
        <v>110</v>
      </c>
      <c r="J74" s="25" t="s">
        <v>6</v>
      </c>
      <c r="K74" s="25" t="s">
        <v>7</v>
      </c>
      <c r="L74" s="25" t="s">
        <v>38</v>
      </c>
      <c r="M74" s="25" t="s">
        <v>42</v>
      </c>
    </row>
    <row r="75" spans="1:13" ht="15.75" thickTop="1" x14ac:dyDescent="0.25">
      <c r="A75" s="35"/>
      <c r="B75" s="37" t="s">
        <v>111</v>
      </c>
      <c r="C75" s="17" t="s">
        <v>9</v>
      </c>
      <c r="D75" s="17">
        <v>64</v>
      </c>
      <c r="E75" s="17">
        <v>18</v>
      </c>
      <c r="F75" s="17">
        <v>82</v>
      </c>
      <c r="I75" s="15" t="s">
        <v>21</v>
      </c>
      <c r="J75" s="15">
        <v>15</v>
      </c>
      <c r="K75" s="15">
        <v>11</v>
      </c>
      <c r="L75" s="26">
        <f>K75/M75</f>
        <v>0.42307692307692307</v>
      </c>
      <c r="M75" s="15">
        <v>26</v>
      </c>
    </row>
    <row r="76" spans="1:13" x14ac:dyDescent="0.25">
      <c r="A76" s="35"/>
      <c r="B76" s="33"/>
      <c r="C76" s="17" t="s">
        <v>10</v>
      </c>
      <c r="D76" s="17">
        <v>9</v>
      </c>
      <c r="E76" s="17">
        <v>1</v>
      </c>
      <c r="F76" s="17">
        <v>10</v>
      </c>
      <c r="I76" s="17" t="s">
        <v>22</v>
      </c>
      <c r="J76" s="17">
        <v>13</v>
      </c>
      <c r="K76" s="17">
        <v>19</v>
      </c>
      <c r="L76" s="39">
        <f t="shared" ref="L76:L79" si="9">K76/M76</f>
        <v>0.59375</v>
      </c>
      <c r="M76" s="17">
        <v>32</v>
      </c>
    </row>
    <row r="77" spans="1:13" x14ac:dyDescent="0.25">
      <c r="A77" s="35"/>
      <c r="B77" s="37" t="s">
        <v>112</v>
      </c>
      <c r="C77" s="17" t="s">
        <v>9</v>
      </c>
      <c r="D77" s="17">
        <v>35</v>
      </c>
      <c r="E77" s="17">
        <v>26</v>
      </c>
      <c r="F77" s="17">
        <v>61</v>
      </c>
      <c r="I77" s="17" t="s">
        <v>24</v>
      </c>
      <c r="J77" s="17">
        <v>8</v>
      </c>
      <c r="K77" s="17">
        <v>11</v>
      </c>
      <c r="L77" s="39">
        <f t="shared" si="9"/>
        <v>0.57894736842105265</v>
      </c>
      <c r="M77" s="17">
        <v>19</v>
      </c>
    </row>
    <row r="78" spans="1:13" x14ac:dyDescent="0.25">
      <c r="A78" s="35"/>
      <c r="B78" s="33"/>
      <c r="C78" s="17" t="s">
        <v>10</v>
      </c>
      <c r="D78" s="17">
        <v>10</v>
      </c>
      <c r="E78" s="17">
        <v>9</v>
      </c>
      <c r="F78" s="17">
        <v>19</v>
      </c>
      <c r="I78" s="17" t="s">
        <v>25</v>
      </c>
      <c r="J78" s="17">
        <v>25</v>
      </c>
      <c r="K78" s="17">
        <v>40</v>
      </c>
      <c r="L78" s="39">
        <f t="shared" si="9"/>
        <v>0.61538461538461542</v>
      </c>
      <c r="M78" s="17">
        <v>65</v>
      </c>
    </row>
    <row r="79" spans="1:13" ht="15.75" thickBot="1" x14ac:dyDescent="0.3">
      <c r="A79" s="35"/>
      <c r="B79" s="37" t="s">
        <v>113</v>
      </c>
      <c r="C79" s="17" t="s">
        <v>9</v>
      </c>
      <c r="D79" s="17">
        <v>11</v>
      </c>
      <c r="E79" s="17">
        <v>9</v>
      </c>
      <c r="F79" s="17">
        <v>20</v>
      </c>
      <c r="I79" s="38" t="s">
        <v>42</v>
      </c>
      <c r="J79" s="38">
        <f>SUM(J75:J78)</f>
        <v>61</v>
      </c>
      <c r="K79" s="38">
        <f>SUM(K75:K78)</f>
        <v>81</v>
      </c>
      <c r="L79" s="40">
        <f t="shared" si="9"/>
        <v>0.57042253521126762</v>
      </c>
      <c r="M79" s="38">
        <v>142</v>
      </c>
    </row>
    <row r="80" spans="1:13" ht="15.75" thickTop="1" x14ac:dyDescent="0.25">
      <c r="A80" s="35"/>
      <c r="B80" s="34"/>
      <c r="C80" s="17" t="s">
        <v>10</v>
      </c>
      <c r="D80" s="17">
        <v>1</v>
      </c>
      <c r="E80" s="17"/>
      <c r="F80" s="17">
        <v>1</v>
      </c>
    </row>
    <row r="81" spans="1:13" x14ac:dyDescent="0.25">
      <c r="A81" s="35"/>
      <c r="B81" s="33"/>
      <c r="C81" s="17" t="s">
        <v>11</v>
      </c>
      <c r="D81" s="17">
        <v>1</v>
      </c>
      <c r="E81" s="17"/>
      <c r="F81" s="17">
        <v>1</v>
      </c>
    </row>
    <row r="82" spans="1:13" ht="15.75" thickBot="1" x14ac:dyDescent="0.3">
      <c r="A82" s="35"/>
      <c r="B82" s="37" t="s">
        <v>114</v>
      </c>
      <c r="C82" s="17" t="s">
        <v>9</v>
      </c>
      <c r="D82" s="17">
        <v>11</v>
      </c>
      <c r="E82" s="17">
        <v>19</v>
      </c>
      <c r="F82" s="17">
        <v>30</v>
      </c>
      <c r="I82" s="24" t="s">
        <v>115</v>
      </c>
      <c r="J82" s="25" t="s">
        <v>6</v>
      </c>
      <c r="K82" s="25" t="s">
        <v>7</v>
      </c>
      <c r="L82" s="25" t="s">
        <v>38</v>
      </c>
      <c r="M82" s="25" t="s">
        <v>42</v>
      </c>
    </row>
    <row r="83" spans="1:13" ht="15.75" thickTop="1" x14ac:dyDescent="0.25">
      <c r="A83" s="35"/>
      <c r="B83" s="33"/>
      <c r="C83" s="17" t="s">
        <v>10</v>
      </c>
      <c r="D83" s="17">
        <v>15</v>
      </c>
      <c r="E83" s="17">
        <v>23</v>
      </c>
      <c r="F83" s="17">
        <v>38</v>
      </c>
      <c r="I83" s="15" t="s">
        <v>14</v>
      </c>
      <c r="J83" s="15">
        <v>4</v>
      </c>
      <c r="K83" s="15"/>
      <c r="L83" s="26">
        <f>K83/M83</f>
        <v>0</v>
      </c>
      <c r="M83" s="15">
        <f>J83+K83</f>
        <v>4</v>
      </c>
    </row>
    <row r="84" spans="1:13" x14ac:dyDescent="0.25">
      <c r="A84" s="35"/>
      <c r="B84" s="37" t="s">
        <v>116</v>
      </c>
      <c r="C84" s="17" t="s">
        <v>9</v>
      </c>
      <c r="D84" s="17">
        <v>7</v>
      </c>
      <c r="E84" s="17">
        <v>16</v>
      </c>
      <c r="F84" s="17">
        <v>23</v>
      </c>
      <c r="I84" s="17" t="s">
        <v>15</v>
      </c>
      <c r="J84" s="17">
        <v>9</v>
      </c>
      <c r="K84" s="17">
        <v>9</v>
      </c>
      <c r="L84" s="39">
        <f t="shared" ref="L84:L92" si="10">K84/M84</f>
        <v>0.5</v>
      </c>
      <c r="M84" s="17">
        <f t="shared" ref="M84:M92" si="11">J84+K84</f>
        <v>18</v>
      </c>
    </row>
    <row r="85" spans="1:13" x14ac:dyDescent="0.25">
      <c r="A85" s="35"/>
      <c r="B85" s="33"/>
      <c r="C85" s="17" t="s">
        <v>10</v>
      </c>
      <c r="D85" s="17">
        <v>10</v>
      </c>
      <c r="E85" s="17">
        <v>9</v>
      </c>
      <c r="F85" s="17">
        <v>19</v>
      </c>
      <c r="I85" s="17" t="s">
        <v>16</v>
      </c>
      <c r="J85" s="17">
        <v>1</v>
      </c>
      <c r="K85" s="17">
        <v>3</v>
      </c>
      <c r="L85" s="39">
        <f t="shared" si="10"/>
        <v>0.75</v>
      </c>
      <c r="M85" s="17">
        <f t="shared" si="11"/>
        <v>4</v>
      </c>
    </row>
    <row r="86" spans="1:13" x14ac:dyDescent="0.25">
      <c r="A86" s="35"/>
      <c r="B86" s="37" t="s">
        <v>117</v>
      </c>
      <c r="C86" s="17" t="s">
        <v>9</v>
      </c>
      <c r="D86" s="17">
        <v>6</v>
      </c>
      <c r="E86" s="17">
        <v>11</v>
      </c>
      <c r="F86" s="17">
        <v>17</v>
      </c>
      <c r="I86" s="17" t="s">
        <v>17</v>
      </c>
      <c r="J86" s="17">
        <v>3</v>
      </c>
      <c r="K86" s="17"/>
      <c r="L86" s="39">
        <f t="shared" si="10"/>
        <v>0</v>
      </c>
      <c r="M86" s="17">
        <f t="shared" si="11"/>
        <v>3</v>
      </c>
    </row>
    <row r="87" spans="1:13" x14ac:dyDescent="0.25">
      <c r="A87" s="35"/>
      <c r="B87" s="33"/>
      <c r="C87" s="17" t="s">
        <v>10</v>
      </c>
      <c r="D87" s="17">
        <v>4</v>
      </c>
      <c r="E87" s="17">
        <v>6</v>
      </c>
      <c r="F87" s="17">
        <v>10</v>
      </c>
      <c r="I87" s="17" t="s">
        <v>18</v>
      </c>
      <c r="J87" s="17">
        <v>2</v>
      </c>
      <c r="K87" s="17">
        <v>5</v>
      </c>
      <c r="L87" s="39">
        <f t="shared" si="10"/>
        <v>0.7142857142857143</v>
      </c>
      <c r="M87" s="17">
        <f t="shared" si="11"/>
        <v>7</v>
      </c>
    </row>
    <row r="88" spans="1:13" x14ac:dyDescent="0.25">
      <c r="A88" s="35"/>
      <c r="B88" s="17" t="s">
        <v>118</v>
      </c>
      <c r="C88" s="17" t="s">
        <v>10</v>
      </c>
      <c r="D88" s="17">
        <v>1</v>
      </c>
      <c r="E88" s="17">
        <v>2</v>
      </c>
      <c r="F88" s="17">
        <v>3</v>
      </c>
      <c r="I88" s="17" t="s">
        <v>19</v>
      </c>
      <c r="J88" s="17">
        <v>1</v>
      </c>
      <c r="K88" s="17">
        <v>1</v>
      </c>
      <c r="L88" s="39">
        <f t="shared" si="10"/>
        <v>0.5</v>
      </c>
      <c r="M88" s="17">
        <f t="shared" si="11"/>
        <v>2</v>
      </c>
    </row>
    <row r="89" spans="1:13" x14ac:dyDescent="0.25">
      <c r="A89" s="35"/>
      <c r="B89" s="37" t="s">
        <v>119</v>
      </c>
      <c r="C89" s="17" t="s">
        <v>9</v>
      </c>
      <c r="D89" s="17">
        <v>2</v>
      </c>
      <c r="E89" s="17">
        <v>9</v>
      </c>
      <c r="F89" s="17">
        <v>11</v>
      </c>
      <c r="I89" s="17" t="s">
        <v>20</v>
      </c>
      <c r="J89" s="17">
        <v>17</v>
      </c>
      <c r="K89" s="17">
        <v>27</v>
      </c>
      <c r="L89" s="39">
        <f t="shared" si="10"/>
        <v>0.61363636363636365</v>
      </c>
      <c r="M89" s="17">
        <f t="shared" si="11"/>
        <v>44</v>
      </c>
    </row>
    <row r="90" spans="1:13" x14ac:dyDescent="0.25">
      <c r="A90" s="35"/>
      <c r="B90" s="33"/>
      <c r="C90" s="17" t="s">
        <v>10</v>
      </c>
      <c r="D90" s="17">
        <v>4</v>
      </c>
      <c r="E90" s="17">
        <v>12</v>
      </c>
      <c r="F90" s="17">
        <v>16</v>
      </c>
      <c r="I90" s="17" t="s">
        <v>26</v>
      </c>
      <c r="J90" s="17">
        <v>9</v>
      </c>
      <c r="K90" s="17">
        <v>6</v>
      </c>
      <c r="L90" s="39">
        <f t="shared" si="10"/>
        <v>0.4</v>
      </c>
      <c r="M90" s="17">
        <f t="shared" si="11"/>
        <v>15</v>
      </c>
    </row>
    <row r="91" spans="1:13" x14ac:dyDescent="0.25">
      <c r="A91" s="35"/>
      <c r="B91" s="37" t="s">
        <v>120</v>
      </c>
      <c r="C91" s="17" t="s">
        <v>9</v>
      </c>
      <c r="D91" s="17">
        <v>5</v>
      </c>
      <c r="E91" s="17">
        <v>5</v>
      </c>
      <c r="F91" s="17">
        <v>10</v>
      </c>
      <c r="I91" s="17" t="s">
        <v>32</v>
      </c>
      <c r="J91" s="17">
        <v>1</v>
      </c>
      <c r="K91" s="17">
        <v>2</v>
      </c>
      <c r="L91" s="39">
        <f t="shared" si="10"/>
        <v>0.66666666666666663</v>
      </c>
      <c r="M91" s="17">
        <f t="shared" si="11"/>
        <v>3</v>
      </c>
    </row>
    <row r="92" spans="1:13" ht="15.75" thickBot="1" x14ac:dyDescent="0.3">
      <c r="A92" s="35"/>
      <c r="B92" s="33"/>
      <c r="C92" s="17" t="s">
        <v>10</v>
      </c>
      <c r="D92" s="17">
        <v>8</v>
      </c>
      <c r="E92" s="17">
        <v>5</v>
      </c>
      <c r="F92" s="17">
        <v>13</v>
      </c>
      <c r="I92" s="38" t="s">
        <v>42</v>
      </c>
      <c r="J92" s="38">
        <f>SUM(J83:J91)</f>
        <v>47</v>
      </c>
      <c r="K92" s="38">
        <f>SUM(K83:K91)</f>
        <v>53</v>
      </c>
      <c r="L92" s="40">
        <f t="shared" si="10"/>
        <v>0.53</v>
      </c>
      <c r="M92" s="38">
        <f t="shared" si="11"/>
        <v>100</v>
      </c>
    </row>
    <row r="93" spans="1:13" ht="15.75" thickTop="1" x14ac:dyDescent="0.25">
      <c r="A93" s="36" t="s">
        <v>121</v>
      </c>
      <c r="B93" s="36"/>
      <c r="C93" s="36"/>
      <c r="D93" s="36">
        <v>263</v>
      </c>
      <c r="E93" s="36">
        <v>269</v>
      </c>
      <c r="F93" s="36">
        <v>532</v>
      </c>
    </row>
    <row r="94" spans="1:13" ht="15.75" thickBot="1" x14ac:dyDescent="0.3">
      <c r="A94" s="38" t="s">
        <v>42</v>
      </c>
      <c r="B94" s="38"/>
      <c r="C94" s="38"/>
      <c r="D94" s="38">
        <v>326</v>
      </c>
      <c r="E94" s="38">
        <v>355</v>
      </c>
      <c r="F94" s="38">
        <v>681</v>
      </c>
    </row>
    <row r="95" spans="1:13" ht="15.75" thickTop="1" x14ac:dyDescent="0.25"/>
    <row r="96" spans="1:13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41" t="s">
        <v>122</v>
      </c>
      <c r="L96" s="41"/>
      <c r="M96" s="41"/>
    </row>
    <row r="97" spans="1:13" ht="15" customHeight="1" x14ac:dyDescent="0.25">
      <c r="A97" s="10"/>
      <c r="B97" s="42" t="s">
        <v>123</v>
      </c>
      <c r="C97" s="43"/>
      <c r="D97" s="43"/>
      <c r="E97" s="44"/>
      <c r="F97" s="42" t="s">
        <v>124</v>
      </c>
      <c r="G97" s="43"/>
      <c r="H97" s="43"/>
      <c r="I97" s="44"/>
      <c r="J97" s="45" t="s">
        <v>125</v>
      </c>
      <c r="K97" s="41"/>
      <c r="L97" s="41"/>
      <c r="M97" s="41"/>
    </row>
    <row r="98" spans="1:13" ht="15.75" thickBot="1" x14ac:dyDescent="0.3">
      <c r="A98" s="24" t="s">
        <v>126</v>
      </c>
      <c r="B98" s="25" t="s">
        <v>6</v>
      </c>
      <c r="C98" s="25" t="s">
        <v>7</v>
      </c>
      <c r="D98" s="25" t="s">
        <v>127</v>
      </c>
      <c r="E98" s="25" t="s">
        <v>128</v>
      </c>
      <c r="F98" s="25" t="s">
        <v>6</v>
      </c>
      <c r="G98" s="25" t="s">
        <v>7</v>
      </c>
      <c r="H98" s="25" t="s">
        <v>129</v>
      </c>
      <c r="I98" s="25" t="s">
        <v>128</v>
      </c>
      <c r="J98" s="21"/>
      <c r="K98" s="46" t="s">
        <v>6</v>
      </c>
      <c r="L98" s="25" t="s">
        <v>7</v>
      </c>
      <c r="M98" s="25" t="s">
        <v>42</v>
      </c>
    </row>
    <row r="99" spans="1:13" ht="15.75" thickTop="1" x14ac:dyDescent="0.25">
      <c r="A99" s="15" t="s">
        <v>14</v>
      </c>
      <c r="B99" s="15">
        <v>2</v>
      </c>
      <c r="C99" s="15"/>
      <c r="D99" s="15">
        <v>2</v>
      </c>
      <c r="E99" s="26">
        <f>C99/D99</f>
        <v>0</v>
      </c>
      <c r="F99" s="15">
        <v>2</v>
      </c>
      <c r="G99" s="15"/>
      <c r="H99" s="15">
        <f>SUM(F99:G99)</f>
        <v>2</v>
      </c>
      <c r="I99" s="26">
        <f>G99/H99</f>
        <v>0</v>
      </c>
      <c r="J99" s="15">
        <f>D99+H99</f>
        <v>4</v>
      </c>
      <c r="K99" s="26">
        <f>B99/J99</f>
        <v>0.5</v>
      </c>
      <c r="L99" s="26">
        <f>C99/J99</f>
        <v>0</v>
      </c>
      <c r="M99" s="26">
        <f>D99/J99</f>
        <v>0.5</v>
      </c>
    </row>
    <row r="100" spans="1:13" x14ac:dyDescent="0.25">
      <c r="A100" s="17" t="s">
        <v>15</v>
      </c>
      <c r="B100" s="17">
        <v>8</v>
      </c>
      <c r="C100" s="17">
        <v>8</v>
      </c>
      <c r="D100" s="17">
        <v>16</v>
      </c>
      <c r="E100" s="39">
        <f t="shared" ref="E100:E108" si="12">C100/D100</f>
        <v>0.5</v>
      </c>
      <c r="F100" s="17">
        <v>1</v>
      </c>
      <c r="G100" s="17">
        <v>1</v>
      </c>
      <c r="H100" s="17">
        <f t="shared" ref="H100:H106" si="13">SUM(F100:G100)</f>
        <v>2</v>
      </c>
      <c r="I100" s="39">
        <f>G100/H100</f>
        <v>0.5</v>
      </c>
      <c r="J100" s="17">
        <f t="shared" ref="J100:J108" si="14">D100+H100</f>
        <v>18</v>
      </c>
      <c r="K100" s="39">
        <f t="shared" ref="K100:K108" si="15">B100/J100</f>
        <v>0.44444444444444442</v>
      </c>
      <c r="L100" s="39">
        <f t="shared" ref="L100:L108" si="16">C100/J100</f>
        <v>0.44444444444444442</v>
      </c>
      <c r="M100" s="39">
        <f t="shared" ref="M100:M108" si="17">D100/J100</f>
        <v>0.88888888888888884</v>
      </c>
    </row>
    <row r="101" spans="1:13" x14ac:dyDescent="0.25">
      <c r="A101" s="17" t="s">
        <v>16</v>
      </c>
      <c r="B101" s="17">
        <v>1</v>
      </c>
      <c r="C101" s="17">
        <v>1</v>
      </c>
      <c r="D101" s="17">
        <v>2</v>
      </c>
      <c r="E101" s="39">
        <f t="shared" si="12"/>
        <v>0.5</v>
      </c>
      <c r="F101" s="17"/>
      <c r="G101" s="17">
        <v>2</v>
      </c>
      <c r="H101" s="17">
        <f t="shared" si="13"/>
        <v>2</v>
      </c>
      <c r="I101" s="39">
        <f>G101/H101</f>
        <v>1</v>
      </c>
      <c r="J101" s="17">
        <f t="shared" si="14"/>
        <v>4</v>
      </c>
      <c r="K101" s="39">
        <f t="shared" si="15"/>
        <v>0.25</v>
      </c>
      <c r="L101" s="39">
        <f t="shared" si="16"/>
        <v>0.25</v>
      </c>
      <c r="M101" s="39">
        <f t="shared" si="17"/>
        <v>0.5</v>
      </c>
    </row>
    <row r="102" spans="1:13" x14ac:dyDescent="0.25">
      <c r="A102" s="17" t="s">
        <v>17</v>
      </c>
      <c r="B102" s="17">
        <v>0</v>
      </c>
      <c r="C102" s="17">
        <v>0</v>
      </c>
      <c r="D102" s="17">
        <v>0</v>
      </c>
      <c r="E102" s="39">
        <v>0</v>
      </c>
      <c r="F102" s="17">
        <v>3</v>
      </c>
      <c r="G102" s="17"/>
      <c r="H102" s="17">
        <f t="shared" si="13"/>
        <v>3</v>
      </c>
      <c r="I102" s="39">
        <f>G102/H102</f>
        <v>0</v>
      </c>
      <c r="J102" s="17">
        <f t="shared" si="14"/>
        <v>3</v>
      </c>
      <c r="K102" s="39">
        <f t="shared" si="15"/>
        <v>0</v>
      </c>
      <c r="L102" s="39">
        <f t="shared" si="16"/>
        <v>0</v>
      </c>
      <c r="M102" s="39">
        <f t="shared" si="17"/>
        <v>0</v>
      </c>
    </row>
    <row r="103" spans="1:13" x14ac:dyDescent="0.25">
      <c r="A103" s="17" t="s">
        <v>18</v>
      </c>
      <c r="B103" s="17">
        <v>1</v>
      </c>
      <c r="C103" s="17">
        <v>3</v>
      </c>
      <c r="D103" s="17">
        <v>4</v>
      </c>
      <c r="E103" s="39">
        <f t="shared" si="12"/>
        <v>0.75</v>
      </c>
      <c r="F103" s="17">
        <v>1</v>
      </c>
      <c r="G103" s="17">
        <v>2</v>
      </c>
      <c r="H103" s="17">
        <f t="shared" si="13"/>
        <v>3</v>
      </c>
      <c r="I103" s="39">
        <f>G103/H103</f>
        <v>0.66666666666666663</v>
      </c>
      <c r="J103" s="17">
        <f t="shared" si="14"/>
        <v>7</v>
      </c>
      <c r="K103" s="39">
        <f t="shared" si="15"/>
        <v>0.14285714285714285</v>
      </c>
      <c r="L103" s="39">
        <f t="shared" si="16"/>
        <v>0.42857142857142855</v>
      </c>
      <c r="M103" s="39">
        <f t="shared" si="17"/>
        <v>0.5714285714285714</v>
      </c>
    </row>
    <row r="104" spans="1:13" x14ac:dyDescent="0.25">
      <c r="A104" s="17" t="s">
        <v>19</v>
      </c>
      <c r="B104" s="17">
        <v>1</v>
      </c>
      <c r="C104" s="17">
        <v>1</v>
      </c>
      <c r="D104" s="17">
        <v>2</v>
      </c>
      <c r="E104" s="39">
        <f t="shared" si="12"/>
        <v>0.5</v>
      </c>
      <c r="F104" s="17"/>
      <c r="G104" s="17"/>
      <c r="H104" s="17">
        <f t="shared" si="13"/>
        <v>0</v>
      </c>
      <c r="I104" s="39">
        <v>0</v>
      </c>
      <c r="J104" s="17">
        <f t="shared" si="14"/>
        <v>2</v>
      </c>
      <c r="K104" s="39">
        <f t="shared" si="15"/>
        <v>0.5</v>
      </c>
      <c r="L104" s="39">
        <f t="shared" si="16"/>
        <v>0.5</v>
      </c>
      <c r="M104" s="39">
        <f t="shared" si="17"/>
        <v>1</v>
      </c>
    </row>
    <row r="105" spans="1:13" x14ac:dyDescent="0.25">
      <c r="A105" s="17" t="s">
        <v>20</v>
      </c>
      <c r="B105" s="17">
        <v>8</v>
      </c>
      <c r="C105" s="17">
        <v>15</v>
      </c>
      <c r="D105" s="17">
        <v>23</v>
      </c>
      <c r="E105" s="39">
        <f t="shared" si="12"/>
        <v>0.65217391304347827</v>
      </c>
      <c r="F105" s="17">
        <v>9</v>
      </c>
      <c r="G105" s="17">
        <v>12</v>
      </c>
      <c r="H105" s="17">
        <f t="shared" si="13"/>
        <v>21</v>
      </c>
      <c r="I105" s="39">
        <f>G105/H105</f>
        <v>0.5714285714285714</v>
      </c>
      <c r="J105" s="17">
        <f t="shared" si="14"/>
        <v>44</v>
      </c>
      <c r="K105" s="39">
        <f t="shared" si="15"/>
        <v>0.18181818181818182</v>
      </c>
      <c r="L105" s="39">
        <f t="shared" si="16"/>
        <v>0.34090909090909088</v>
      </c>
      <c r="M105" s="39">
        <f t="shared" si="17"/>
        <v>0.52272727272727271</v>
      </c>
    </row>
    <row r="106" spans="1:13" x14ac:dyDescent="0.25">
      <c r="A106" s="17" t="s">
        <v>26</v>
      </c>
      <c r="B106" s="17">
        <v>8</v>
      </c>
      <c r="C106" s="17">
        <v>3</v>
      </c>
      <c r="D106" s="17">
        <v>11</v>
      </c>
      <c r="E106" s="39">
        <f t="shared" si="12"/>
        <v>0.27272727272727271</v>
      </c>
      <c r="F106" s="17">
        <v>1</v>
      </c>
      <c r="G106" s="17">
        <v>3</v>
      </c>
      <c r="H106" s="17">
        <f t="shared" si="13"/>
        <v>4</v>
      </c>
      <c r="I106" s="39">
        <f>G106/H106</f>
        <v>0.75</v>
      </c>
      <c r="J106" s="17">
        <f t="shared" si="14"/>
        <v>15</v>
      </c>
      <c r="K106" s="39">
        <f t="shared" si="15"/>
        <v>0.53333333333333333</v>
      </c>
      <c r="L106" s="39">
        <f t="shared" si="16"/>
        <v>0.2</v>
      </c>
      <c r="M106" s="39">
        <f t="shared" si="17"/>
        <v>0.73333333333333328</v>
      </c>
    </row>
    <row r="107" spans="1:13" x14ac:dyDescent="0.25">
      <c r="A107" s="17" t="s">
        <v>32</v>
      </c>
      <c r="B107" s="17">
        <v>1</v>
      </c>
      <c r="C107" s="17">
        <v>2</v>
      </c>
      <c r="D107" s="17">
        <v>3</v>
      </c>
      <c r="E107" s="39">
        <f t="shared" si="12"/>
        <v>0.66666666666666663</v>
      </c>
      <c r="F107" s="17"/>
      <c r="G107" s="17"/>
      <c r="H107" s="17"/>
      <c r="I107" s="39">
        <v>0</v>
      </c>
      <c r="J107" s="17">
        <f t="shared" si="14"/>
        <v>3</v>
      </c>
      <c r="K107" s="39">
        <f t="shared" si="15"/>
        <v>0.33333333333333331</v>
      </c>
      <c r="L107" s="39">
        <f t="shared" si="16"/>
        <v>0.66666666666666663</v>
      </c>
      <c r="M107" s="39">
        <f t="shared" si="17"/>
        <v>1</v>
      </c>
    </row>
    <row r="108" spans="1:13" ht="15.75" thickBot="1" x14ac:dyDescent="0.3">
      <c r="A108" s="38" t="s">
        <v>42</v>
      </c>
      <c r="B108" s="38">
        <v>30</v>
      </c>
      <c r="C108" s="38">
        <v>33</v>
      </c>
      <c r="D108" s="38">
        <v>63</v>
      </c>
      <c r="E108" s="40">
        <f t="shared" si="12"/>
        <v>0.52380952380952384</v>
      </c>
      <c r="F108" s="38">
        <f>SUM(F99:F107)</f>
        <v>17</v>
      </c>
      <c r="G108" s="38">
        <f t="shared" ref="G108:H108" si="18">SUM(G99:G107)</f>
        <v>20</v>
      </c>
      <c r="H108" s="38">
        <f t="shared" si="18"/>
        <v>37</v>
      </c>
      <c r="I108" s="40">
        <f>G108/H108</f>
        <v>0.54054054054054057</v>
      </c>
      <c r="J108" s="38">
        <f t="shared" si="14"/>
        <v>100</v>
      </c>
      <c r="K108" s="40">
        <f t="shared" si="15"/>
        <v>0.3</v>
      </c>
      <c r="L108" s="40">
        <f t="shared" si="16"/>
        <v>0.33</v>
      </c>
      <c r="M108" s="40">
        <f t="shared" si="17"/>
        <v>0.63</v>
      </c>
    </row>
    <row r="109" spans="1:13" ht="15.75" thickTop="1" x14ac:dyDescent="0.25"/>
  </sheetData>
  <mergeCells count="32">
    <mergeCell ref="B84:B85"/>
    <mergeCell ref="B86:B87"/>
    <mergeCell ref="B89:B90"/>
    <mergeCell ref="B91:B92"/>
    <mergeCell ref="K96:M97"/>
    <mergeCell ref="B97:E97"/>
    <mergeCell ref="F97:I97"/>
    <mergeCell ref="J97:J98"/>
    <mergeCell ref="B70:B71"/>
    <mergeCell ref="B73:B74"/>
    <mergeCell ref="B75:B76"/>
    <mergeCell ref="B77:B78"/>
    <mergeCell ref="B79:B81"/>
    <mergeCell ref="B82:B83"/>
    <mergeCell ref="P26:P27"/>
    <mergeCell ref="A35:A49"/>
    <mergeCell ref="I35:I54"/>
    <mergeCell ref="A51:A59"/>
    <mergeCell ref="I55:I67"/>
    <mergeCell ref="A61:A92"/>
    <mergeCell ref="B61:B63"/>
    <mergeCell ref="B64:B66"/>
    <mergeCell ref="B67:B68"/>
    <mergeCell ref="I68:I69"/>
    <mergeCell ref="M1:O1"/>
    <mergeCell ref="A3:F3"/>
    <mergeCell ref="B8:C8"/>
    <mergeCell ref="B26:D26"/>
    <mergeCell ref="E26:G26"/>
    <mergeCell ref="H26:J26"/>
    <mergeCell ref="K26:M26"/>
    <mergeCell ref="N26:O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EF15-FD01-44E4-B9D7-F6E00BE1A804}">
  <dimension ref="A1:IT37"/>
  <sheetViews>
    <sheetView workbookViewId="0">
      <selection activeCell="G2" sqref="G2"/>
    </sheetView>
  </sheetViews>
  <sheetFormatPr baseColWidth="10" defaultRowHeight="15" x14ac:dyDescent="0.25"/>
  <cols>
    <col min="1" max="1" width="45.5703125" customWidth="1"/>
    <col min="7" max="7" width="52.42578125" customWidth="1"/>
  </cols>
  <sheetData>
    <row r="1" spans="1:254" s="7" customFormat="1" ht="59.25" customHeight="1" thickBot="1" x14ac:dyDescent="0.25">
      <c r="A1" s="1"/>
      <c r="B1" s="2"/>
      <c r="C1" s="2"/>
      <c r="D1" s="3"/>
      <c r="E1" s="4"/>
      <c r="F1" s="5" t="s">
        <v>0</v>
      </c>
      <c r="G1" s="5"/>
      <c r="H1" s="5"/>
      <c r="I1" s="5"/>
      <c r="J1" s="6"/>
      <c r="K1" s="6"/>
      <c r="L1" s="6"/>
      <c r="N1" s="6"/>
      <c r="O1" s="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pans="1:254" s="10" customFormat="1" ht="62.25" customHeight="1" x14ac:dyDescent="0.2">
      <c r="A2" s="9" t="s">
        <v>1</v>
      </c>
    </row>
    <row r="3" spans="1:254" s="10" customFormat="1" ht="20.25" customHeight="1" x14ac:dyDescent="0.2">
      <c r="A3" s="11" t="s">
        <v>2</v>
      </c>
      <c r="B3" s="11"/>
      <c r="C3" s="11"/>
      <c r="D3" s="11"/>
      <c r="E3" s="11"/>
      <c r="F3" s="11"/>
    </row>
    <row r="4" spans="1:254" s="10" customFormat="1" ht="12.75" x14ac:dyDescent="0.2">
      <c r="A4" s="12" t="s">
        <v>3</v>
      </c>
    </row>
    <row r="5" spans="1:254" s="10" customFormat="1" ht="12.75" x14ac:dyDescent="0.2">
      <c r="A5" s="10" t="s">
        <v>4</v>
      </c>
    </row>
    <row r="8" spans="1:254" ht="15.75" thickBot="1" x14ac:dyDescent="0.3">
      <c r="A8" s="13" t="s">
        <v>5</v>
      </c>
      <c r="B8" s="14" t="s">
        <v>6</v>
      </c>
      <c r="C8" s="14" t="s">
        <v>7</v>
      </c>
      <c r="D8" s="14" t="s">
        <v>8</v>
      </c>
    </row>
    <row r="9" spans="1:254" ht="15.75" thickTop="1" x14ac:dyDescent="0.25">
      <c r="A9" s="15" t="s">
        <v>9</v>
      </c>
      <c r="B9" s="16">
        <v>210.01369863013682</v>
      </c>
      <c r="C9" s="16">
        <v>205.90410958904079</v>
      </c>
      <c r="D9" s="16">
        <v>415.91780821917854</v>
      </c>
    </row>
    <row r="10" spans="1:254" x14ac:dyDescent="0.25">
      <c r="A10" s="17" t="s">
        <v>10</v>
      </c>
      <c r="B10" s="18">
        <v>110.0821917808219</v>
      </c>
      <c r="C10" s="18">
        <v>146.9369863013699</v>
      </c>
      <c r="D10" s="18">
        <v>257.01917808219179</v>
      </c>
    </row>
    <row r="11" spans="1:254" x14ac:dyDescent="0.25">
      <c r="A11" s="17" t="s">
        <v>11</v>
      </c>
      <c r="B11" s="18">
        <v>8.2712328767123289</v>
      </c>
      <c r="C11" s="18">
        <v>20.235616438356161</v>
      </c>
      <c r="D11" s="18">
        <v>28.506849315068489</v>
      </c>
    </row>
    <row r="12" spans="1:254" ht="15.75" thickBot="1" x14ac:dyDescent="0.3">
      <c r="A12" s="13" t="s">
        <v>8</v>
      </c>
      <c r="B12" s="19">
        <v>328.36712328767157</v>
      </c>
      <c r="C12" s="19">
        <v>373.07671232876726</v>
      </c>
      <c r="D12" s="19">
        <v>701.44383561643986</v>
      </c>
    </row>
    <row r="13" spans="1:254" ht="15.75" thickTop="1" x14ac:dyDescent="0.25"/>
    <row r="16" spans="1:254" ht="15.75" thickBot="1" x14ac:dyDescent="0.3">
      <c r="A16" s="13" t="s">
        <v>12</v>
      </c>
      <c r="B16" s="14" t="s">
        <v>6</v>
      </c>
      <c r="C16" s="14" t="s">
        <v>7</v>
      </c>
      <c r="D16" s="14" t="s">
        <v>8</v>
      </c>
      <c r="G16" s="13" t="s">
        <v>13</v>
      </c>
      <c r="H16" s="14" t="s">
        <v>6</v>
      </c>
      <c r="I16" s="14" t="s">
        <v>7</v>
      </c>
      <c r="J16" s="14" t="s">
        <v>8</v>
      </c>
    </row>
    <row r="17" spans="1:10" ht="15.75" thickTop="1" x14ac:dyDescent="0.25">
      <c r="A17" s="17" t="s">
        <v>14</v>
      </c>
      <c r="B17" s="17">
        <v>4</v>
      </c>
      <c r="C17" s="17"/>
      <c r="D17" s="17">
        <v>4</v>
      </c>
      <c r="G17" s="17" t="s">
        <v>14</v>
      </c>
      <c r="H17" s="18">
        <v>3.9205479452054792</v>
      </c>
      <c r="I17" s="18"/>
      <c r="J17" s="18">
        <v>3.9205479452054792</v>
      </c>
    </row>
    <row r="18" spans="1:10" x14ac:dyDescent="0.25">
      <c r="A18" s="17" t="s">
        <v>15</v>
      </c>
      <c r="B18" s="17">
        <v>14</v>
      </c>
      <c r="C18" s="17">
        <v>16</v>
      </c>
      <c r="D18" s="17">
        <v>30</v>
      </c>
      <c r="G18" s="17" t="s">
        <v>15</v>
      </c>
      <c r="H18" s="18">
        <v>8.1561643835616433</v>
      </c>
      <c r="I18" s="18">
        <v>10.298630136986301</v>
      </c>
      <c r="J18" s="18">
        <v>18.454794520547946</v>
      </c>
    </row>
    <row r="19" spans="1:10" x14ac:dyDescent="0.25">
      <c r="A19" s="17" t="s">
        <v>16</v>
      </c>
      <c r="B19" s="17">
        <v>2</v>
      </c>
      <c r="C19" s="17">
        <v>3</v>
      </c>
      <c r="D19" s="17">
        <v>5</v>
      </c>
      <c r="G19" s="17" t="s">
        <v>16</v>
      </c>
      <c r="H19" s="18">
        <v>1.6630136986301371</v>
      </c>
      <c r="I19" s="18">
        <v>2.7123287671232879</v>
      </c>
      <c r="J19" s="18">
        <v>4.375342465753425</v>
      </c>
    </row>
    <row r="20" spans="1:10" x14ac:dyDescent="0.25">
      <c r="A20" s="17" t="s">
        <v>17</v>
      </c>
      <c r="B20" s="17">
        <v>5</v>
      </c>
      <c r="C20" s="17">
        <v>2</v>
      </c>
      <c r="D20" s="17">
        <v>7</v>
      </c>
      <c r="G20" s="17" t="s">
        <v>17</v>
      </c>
      <c r="H20" s="18">
        <v>2.386301369863014</v>
      </c>
      <c r="I20" s="18">
        <v>0.8246575342465754</v>
      </c>
      <c r="J20" s="18">
        <v>3.2109589041095892</v>
      </c>
    </row>
    <row r="21" spans="1:10" x14ac:dyDescent="0.25">
      <c r="A21" s="17" t="s">
        <v>18</v>
      </c>
      <c r="B21" s="17">
        <v>4</v>
      </c>
      <c r="C21" s="17">
        <v>8</v>
      </c>
      <c r="D21" s="17">
        <v>12</v>
      </c>
      <c r="G21" s="17" t="s">
        <v>18</v>
      </c>
      <c r="H21" s="18">
        <v>2.0301369863013701</v>
      </c>
      <c r="I21" s="18">
        <v>5.0054794520547947</v>
      </c>
      <c r="J21" s="18">
        <v>7.0356164383561648</v>
      </c>
    </row>
    <row r="22" spans="1:10" x14ac:dyDescent="0.25">
      <c r="A22" s="17" t="s">
        <v>19</v>
      </c>
      <c r="B22" s="17">
        <v>3</v>
      </c>
      <c r="C22" s="17">
        <v>4</v>
      </c>
      <c r="D22" s="17">
        <v>7</v>
      </c>
      <c r="G22" s="17" t="s">
        <v>19</v>
      </c>
      <c r="H22" s="18">
        <v>1.3589041095890413</v>
      </c>
      <c r="I22" s="18">
        <v>2.7123287671232879</v>
      </c>
      <c r="J22" s="18">
        <v>4.0712328767123296</v>
      </c>
    </row>
    <row r="23" spans="1:10" x14ac:dyDescent="0.25">
      <c r="A23" s="17" t="s">
        <v>20</v>
      </c>
      <c r="B23" s="17">
        <v>22</v>
      </c>
      <c r="C23" s="17">
        <v>38</v>
      </c>
      <c r="D23" s="17">
        <v>60</v>
      </c>
      <c r="G23" s="17" t="s">
        <v>20</v>
      </c>
      <c r="H23" s="18">
        <v>15.772602739726027</v>
      </c>
      <c r="I23" s="18">
        <v>28.049315068493151</v>
      </c>
      <c r="J23" s="18">
        <v>43.821917808219169</v>
      </c>
    </row>
    <row r="24" spans="1:10" x14ac:dyDescent="0.25">
      <c r="A24" s="17" t="s">
        <v>21</v>
      </c>
      <c r="B24" s="17">
        <v>18</v>
      </c>
      <c r="C24" s="17">
        <v>13</v>
      </c>
      <c r="D24" s="17">
        <v>31</v>
      </c>
      <c r="G24" s="17" t="s">
        <v>21</v>
      </c>
      <c r="H24" s="18">
        <v>13.961643835616439</v>
      </c>
      <c r="I24" s="18">
        <v>9.1479452054794521</v>
      </c>
      <c r="J24" s="18">
        <v>23.109589041095887</v>
      </c>
    </row>
    <row r="25" spans="1:10" x14ac:dyDescent="0.25">
      <c r="A25" s="17" t="s">
        <v>22</v>
      </c>
      <c r="B25" s="17">
        <v>18</v>
      </c>
      <c r="C25" s="17">
        <v>27</v>
      </c>
      <c r="D25" s="17">
        <v>45</v>
      </c>
      <c r="G25" s="17" t="s">
        <v>22</v>
      </c>
      <c r="H25" s="18">
        <v>10.205479452054796</v>
      </c>
      <c r="I25" s="18">
        <v>17.597260273972605</v>
      </c>
      <c r="J25" s="18">
        <v>27.802739726027401</v>
      </c>
    </row>
    <row r="26" spans="1:10" x14ac:dyDescent="0.25">
      <c r="A26" s="17" t="s">
        <v>23</v>
      </c>
      <c r="B26" s="17">
        <v>1</v>
      </c>
      <c r="C26" s="17"/>
      <c r="D26" s="17">
        <v>1</v>
      </c>
      <c r="G26" s="17" t="s">
        <v>23</v>
      </c>
      <c r="H26" s="18">
        <v>0.87397260273972599</v>
      </c>
      <c r="I26" s="18"/>
      <c r="J26" s="18">
        <v>0.87397260273972599</v>
      </c>
    </row>
    <row r="27" spans="1:10" x14ac:dyDescent="0.25">
      <c r="A27" s="17" t="s">
        <v>24</v>
      </c>
      <c r="B27" s="17">
        <v>19</v>
      </c>
      <c r="C27" s="17">
        <v>27</v>
      </c>
      <c r="D27" s="17">
        <v>46</v>
      </c>
      <c r="G27" s="17" t="s">
        <v>24</v>
      </c>
      <c r="H27" s="18">
        <v>11.142465753424657</v>
      </c>
      <c r="I27" s="18">
        <v>18.235616438356168</v>
      </c>
      <c r="J27" s="18">
        <v>29.37808219178082</v>
      </c>
    </row>
    <row r="28" spans="1:10" x14ac:dyDescent="0.25">
      <c r="A28" s="17" t="s">
        <v>25</v>
      </c>
      <c r="B28" s="17">
        <v>45</v>
      </c>
      <c r="C28" s="17">
        <v>65</v>
      </c>
      <c r="D28" s="17">
        <v>110</v>
      </c>
      <c r="G28" s="17" t="s">
        <v>25</v>
      </c>
      <c r="H28" s="18">
        <v>29.301369863013697</v>
      </c>
      <c r="I28" s="18">
        <v>47.019178082191772</v>
      </c>
      <c r="J28" s="18">
        <v>76.320547945205476</v>
      </c>
    </row>
    <row r="29" spans="1:10" x14ac:dyDescent="0.25">
      <c r="A29" s="17" t="s">
        <v>26</v>
      </c>
      <c r="B29" s="17">
        <v>10</v>
      </c>
      <c r="C29" s="17">
        <v>6</v>
      </c>
      <c r="D29" s="17">
        <v>16</v>
      </c>
      <c r="G29" s="17" t="s">
        <v>26</v>
      </c>
      <c r="H29" s="18">
        <v>9.3095890410958901</v>
      </c>
      <c r="I29" s="18">
        <v>5.3342465753424655</v>
      </c>
      <c r="J29" s="18">
        <v>14.643835616438356</v>
      </c>
    </row>
    <row r="30" spans="1:10" x14ac:dyDescent="0.25">
      <c r="A30" s="17" t="s">
        <v>27</v>
      </c>
      <c r="B30" s="17">
        <v>330</v>
      </c>
      <c r="C30" s="17">
        <v>355</v>
      </c>
      <c r="D30" s="17">
        <v>685</v>
      </c>
      <c r="G30" s="17" t="s">
        <v>27</v>
      </c>
      <c r="H30" s="18">
        <v>209.01369863013682</v>
      </c>
      <c r="I30" s="18">
        <v>204.73698630136954</v>
      </c>
      <c r="J30" s="18">
        <v>413.75068493150729</v>
      </c>
    </row>
    <row r="31" spans="1:10" x14ac:dyDescent="0.25">
      <c r="A31" s="17" t="s">
        <v>28</v>
      </c>
      <c r="B31" s="17">
        <v>8</v>
      </c>
      <c r="C31" s="17">
        <v>20</v>
      </c>
      <c r="D31" s="17">
        <v>28</v>
      </c>
      <c r="G31" s="17" t="s">
        <v>28</v>
      </c>
      <c r="H31" s="18">
        <v>4.794520547945206</v>
      </c>
      <c r="I31" s="18">
        <v>15.35068493150685</v>
      </c>
      <c r="J31" s="18">
        <v>20.145205479452056</v>
      </c>
    </row>
    <row r="32" spans="1:10" x14ac:dyDescent="0.25">
      <c r="A32" s="17" t="s">
        <v>29</v>
      </c>
      <c r="B32" s="17"/>
      <c r="C32" s="17">
        <v>1</v>
      </c>
      <c r="D32" s="17">
        <v>1</v>
      </c>
      <c r="G32" s="17" t="s">
        <v>29</v>
      </c>
      <c r="H32" s="18"/>
      <c r="I32" s="18">
        <v>1</v>
      </c>
      <c r="J32" s="18">
        <v>1</v>
      </c>
    </row>
    <row r="33" spans="1:10" x14ac:dyDescent="0.25">
      <c r="A33" s="17" t="s">
        <v>30</v>
      </c>
      <c r="B33" s="17">
        <v>2</v>
      </c>
      <c r="C33" s="17">
        <v>4</v>
      </c>
      <c r="D33" s="17">
        <v>6</v>
      </c>
      <c r="G33" s="17" t="s">
        <v>30</v>
      </c>
      <c r="H33" s="18">
        <v>0.97260273972602729</v>
      </c>
      <c r="I33" s="18">
        <v>2.3780821917808219</v>
      </c>
      <c r="J33" s="18">
        <v>3.3506849315068488</v>
      </c>
    </row>
    <row r="34" spans="1:10" x14ac:dyDescent="0.25">
      <c r="A34" s="17" t="s">
        <v>31</v>
      </c>
      <c r="B34" s="17">
        <v>3</v>
      </c>
      <c r="C34" s="17">
        <v>2</v>
      </c>
      <c r="D34" s="17">
        <v>5</v>
      </c>
      <c r="G34" s="17" t="s">
        <v>31</v>
      </c>
      <c r="H34" s="18">
        <v>2.504109589041096</v>
      </c>
      <c r="I34" s="18">
        <v>1.5068493150684932</v>
      </c>
      <c r="J34" s="18">
        <v>4.0109589041095886</v>
      </c>
    </row>
    <row r="35" spans="1:10" x14ac:dyDescent="0.25">
      <c r="A35" s="17" t="s">
        <v>32</v>
      </c>
      <c r="B35" s="17">
        <v>1</v>
      </c>
      <c r="C35" s="17">
        <v>2</v>
      </c>
      <c r="D35" s="17">
        <v>3</v>
      </c>
      <c r="G35" s="17" t="s">
        <v>32</v>
      </c>
      <c r="H35" s="18">
        <v>1</v>
      </c>
      <c r="I35" s="18">
        <v>1.167123287671233</v>
      </c>
      <c r="J35" s="18">
        <v>2.1671232876712327</v>
      </c>
    </row>
    <row r="36" spans="1:10" ht="15.75" thickBot="1" x14ac:dyDescent="0.3">
      <c r="A36" s="13" t="s">
        <v>8</v>
      </c>
      <c r="B36" s="13">
        <v>509</v>
      </c>
      <c r="C36" s="13">
        <v>593</v>
      </c>
      <c r="D36" s="13">
        <v>1102</v>
      </c>
      <c r="G36" s="13" t="s">
        <v>8</v>
      </c>
      <c r="H36" s="19">
        <v>328.36712328767157</v>
      </c>
      <c r="I36" s="19">
        <v>373.07671232876726</v>
      </c>
      <c r="J36" s="19">
        <v>701.44383561643986</v>
      </c>
    </row>
    <row r="37" spans="1:10" ht="15.75" thickTop="1" x14ac:dyDescent="0.25"/>
  </sheetData>
  <mergeCells count="2">
    <mergeCell ref="F1:I1"/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2021_Persoal investigador</vt:lpstr>
      <vt:lpstr>2021_Pers. inves. longo do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2022-03-14T09:22:27Z</dcterms:created>
  <dcterms:modified xsi:type="dcterms:W3CDTF">2022-03-14T09:24:09Z</dcterms:modified>
</cp:coreProperties>
</file>