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investigación\"/>
    </mc:Choice>
  </mc:AlternateContent>
  <xr:revisionPtr revIDLastSave="0" documentId="13_ncr:1_{833C174A-893F-41B9-A768-C1DF24601A0F}" xr6:coauthVersionLast="47" xr6:coauthVersionMax="47" xr10:uidLastSave="{00000000-0000-0000-0000-000000000000}"/>
  <bookViews>
    <workbookView xWindow="-120" yWindow="-120" windowWidth="29040" windowHeight="15720" xr2:uid="{03EA4945-8F13-42E8-B6FA-C6804B26EC18}"/>
  </bookViews>
  <sheets>
    <sheet name="2025_Centros singulares_proxect" sheetId="1" r:id="rId1"/>
    <sheet name="2025_Centros singulares I+D" sheetId="2" r:id="rId2"/>
  </sheets>
  <externalReferences>
    <externalReference r:id="rId3"/>
    <externalReference r:id="rId4"/>
  </externalReferences>
  <definedNames>
    <definedName name="Interval">'[1]Office Work Schedule'!#REF!</definedName>
    <definedName name="ScheduleStart">'[1]Office Work Schedule'!#REF!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9" i="2" l="1"/>
  <c r="C69" i="2"/>
  <c r="O45" i="2"/>
  <c r="N45" i="2"/>
  <c r="M45" i="2"/>
  <c r="L45" i="2"/>
  <c r="K45" i="2"/>
  <c r="J45" i="2"/>
  <c r="I45" i="2"/>
  <c r="H45" i="2"/>
  <c r="P45" i="2" s="1"/>
  <c r="P44" i="2"/>
  <c r="P43" i="2"/>
  <c r="P42" i="2"/>
  <c r="P41" i="2"/>
  <c r="P40" i="2"/>
  <c r="D40" i="2"/>
  <c r="C40" i="2"/>
  <c r="P39" i="2"/>
  <c r="P38" i="2"/>
  <c r="P37" i="2"/>
  <c r="E21" i="2"/>
  <c r="G21" i="2" s="1"/>
  <c r="D21" i="2"/>
  <c r="F21" i="2" s="1"/>
  <c r="C21" i="2"/>
  <c r="B21" i="2"/>
  <c r="G20" i="2"/>
  <c r="F20" i="2"/>
  <c r="G19" i="2"/>
  <c r="F19" i="2"/>
  <c r="G18" i="2"/>
  <c r="F18" i="2"/>
  <c r="D55" i="1" l="1"/>
  <c r="C55" i="1"/>
  <c r="I52" i="1"/>
  <c r="H52" i="1"/>
  <c r="E22" i="1"/>
  <c r="D22" i="1"/>
  <c r="F22" i="1" s="1"/>
  <c r="C22" i="1"/>
  <c r="G22" i="1" s="1"/>
  <c r="B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</calcChain>
</file>

<file path=xl/sharedStrings.xml><?xml version="1.0" encoding="utf-8"?>
<sst xmlns="http://schemas.openxmlformats.org/spreadsheetml/2006/main" count="267" uniqueCount="73">
  <si>
    <t>Unidade de Análises e Programas</t>
  </si>
  <si>
    <t>2025_Captación de recursos de investigación</t>
  </si>
  <si>
    <t>Centros singualares</t>
  </si>
  <si>
    <t>Fontes: Centros singulares; OPI; SAID; SUXI; PeopleNet</t>
  </si>
  <si>
    <t>Data do informe: abril 2026</t>
  </si>
  <si>
    <t>2025_CAPTACIÓN DE PROXECTOS</t>
  </si>
  <si>
    <t>Captación total Uvigo</t>
  </si>
  <si>
    <t>Captación Centros Singulares</t>
  </si>
  <si>
    <t>% Centros Singulares sobre total</t>
  </si>
  <si>
    <t>Tipo</t>
  </si>
  <si>
    <t>Nº proxectos</t>
  </si>
  <si>
    <t>Importes</t>
  </si>
  <si>
    <t>Proxectos</t>
  </si>
  <si>
    <t>Importe</t>
  </si>
  <si>
    <t>% sobre total</t>
  </si>
  <si>
    <t>% importe sobre total</t>
  </si>
  <si>
    <t>E - CENTRAL DO ESTADO</t>
  </si>
  <si>
    <t>EUROPEOS_HORIZONTE EUROPA</t>
  </si>
  <si>
    <t>EUROPEOS_INTERREXIONAIS</t>
  </si>
  <si>
    <t>EUROPEOS_OUTROS</t>
  </si>
  <si>
    <t>INOU</t>
  </si>
  <si>
    <t>INPO</t>
  </si>
  <si>
    <t>O - OUTROS (convenios, fundacións e outros)</t>
  </si>
  <si>
    <t>X - XUNTA DE GALICIA</t>
  </si>
  <si>
    <t>Total</t>
  </si>
  <si>
    <t>Recursos captados segundo categoría IP</t>
  </si>
  <si>
    <t>Recursos captados segundo tipoloxía</t>
  </si>
  <si>
    <t>Centro singular</t>
  </si>
  <si>
    <t>Tipoloxía</t>
  </si>
  <si>
    <t>Nº proxectos captados</t>
  </si>
  <si>
    <t>Suma de importes</t>
  </si>
  <si>
    <t>Categoría IP</t>
  </si>
  <si>
    <t>AtlanTTic</t>
  </si>
  <si>
    <t>Catedrático/a de Universidade</t>
  </si>
  <si>
    <t>Persoal contratado con cargo a proxectos</t>
  </si>
  <si>
    <t>Persoal de programas de investigación</t>
  </si>
  <si>
    <t>Profesor/a Axudante Doutor/a</t>
  </si>
  <si>
    <t>Profesor/a Contratado/a Doutor/a</t>
  </si>
  <si>
    <t>CIM</t>
  </si>
  <si>
    <t>Profesor/a permanente laboral</t>
  </si>
  <si>
    <t>Profesor/a Titular de Universidade</t>
  </si>
  <si>
    <t>CINBIO</t>
  </si>
  <si>
    <t>CINTECX</t>
  </si>
  <si>
    <t>ECOBAS</t>
  </si>
  <si>
    <t>Profesor/a Emérito/a</t>
  </si>
  <si>
    <t>Actividades de I+D contratadas ao longo do ano_Información xeral</t>
  </si>
  <si>
    <t>Centros singulares de investigación</t>
  </si>
  <si>
    <t>Fonte: Centros singulares; SUXI; PeopleNet</t>
  </si>
  <si>
    <t xml:space="preserve">Nota: a asignación dos proxectos captados se fai contando un dos investigadores principais </t>
  </si>
  <si>
    <t>2025_CONTRATACIÓN I+D</t>
  </si>
  <si>
    <t>Actividades totais Uvigo</t>
  </si>
  <si>
    <t>Actividades centros singulares</t>
  </si>
  <si>
    <t>% centros singulares sobre total Uvigo</t>
  </si>
  <si>
    <t>Nº actividades</t>
  </si>
  <si>
    <t xml:space="preserve">Nº actividades </t>
  </si>
  <si>
    <t xml:space="preserve">Importes </t>
  </si>
  <si>
    <t>Contrato</t>
  </si>
  <si>
    <t>Curso</t>
  </si>
  <si>
    <t>Informe</t>
  </si>
  <si>
    <t>Actividades por tipo</t>
  </si>
  <si>
    <t>Centro</t>
  </si>
  <si>
    <t>Tipo_Actividade</t>
  </si>
  <si>
    <t>PDI por categoría e rama coñecemento</t>
  </si>
  <si>
    <t>Artes e Humanidades</t>
  </si>
  <si>
    <t>Ciencias</t>
  </si>
  <si>
    <t>Ciencias da Saúde</t>
  </si>
  <si>
    <t>Ciencias Sociais e Xurídicas</t>
  </si>
  <si>
    <t>Enxeñaría e Arquitectura</t>
  </si>
  <si>
    <t>Homes</t>
  </si>
  <si>
    <t>Mulleres</t>
  </si>
  <si>
    <t>Actividades segundo categoría do IP</t>
  </si>
  <si>
    <t>Programa Oportunius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</si>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</sst>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6"/>
      <name val="Calibri"/>
      <family val="2"/>
    </font>
    <font>
      <b/>
      <sz val="16"/>
      <color indexed="8"/>
      <name val="Calibri"/>
      <family val="2"/>
    </font>
    <font>
      <sz val="2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sz val="10"/>
      <color indexed="8"/>
      <name val="Calibri"/>
      <family val="2"/>
    </font>
    <font>
      <sz val="12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 style="thin">
        <color theme="5"/>
      </top>
      <bottom style="double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double">
        <color theme="5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</cellStyleXfs>
  <cellXfs count="63">
    <xf numFmtId="0" fontId="0" fillId="0" borderId="0" xfId="0"/>
    <xf numFmtId="0" fontId="4" fillId="0" borderId="1" xfId="4" applyFont="1" applyBorder="1" applyAlignment="1">
      <alignment vertical="center" wrapText="1"/>
    </xf>
    <xf numFmtId="0" fontId="5" fillId="0" borderId="1" xfId="4" applyFont="1" applyBorder="1"/>
    <xf numFmtId="0" fontId="6" fillId="0" borderId="1" xfId="0" applyFont="1" applyBorder="1"/>
    <xf numFmtId="0" fontId="6" fillId="0" borderId="0" xfId="0" applyFont="1"/>
    <xf numFmtId="0" fontId="8" fillId="0" borderId="0" xfId="0" applyFont="1" applyAlignment="1">
      <alignment horizontal="center" vertical="center"/>
    </xf>
    <xf numFmtId="3" fontId="6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4" fontId="11" fillId="0" borderId="0" xfId="0" applyNumberFormat="1" applyFont="1"/>
    <xf numFmtId="10" fontId="11" fillId="0" borderId="0" xfId="1" applyNumberFormat="1" applyFont="1"/>
    <xf numFmtId="0" fontId="13" fillId="0" borderId="3" xfId="0" applyFont="1" applyBorder="1"/>
    <xf numFmtId="164" fontId="13" fillId="0" borderId="3" xfId="0" applyNumberFormat="1" applyFont="1" applyBorder="1"/>
    <xf numFmtId="10" fontId="13" fillId="0" borderId="3" xfId="1" applyNumberFormat="1" applyFont="1" applyBorder="1"/>
    <xf numFmtId="0" fontId="14" fillId="2" borderId="0" xfId="2" applyFont="1"/>
    <xf numFmtId="0" fontId="15" fillId="0" borderId="1" xfId="4" applyFont="1" applyBorder="1"/>
    <xf numFmtId="0" fontId="11" fillId="0" borderId="1" xfId="0" applyFont="1" applyBorder="1"/>
    <xf numFmtId="0" fontId="5" fillId="0" borderId="1" xfId="4" applyFont="1" applyBorder="1" applyAlignment="1">
      <alignment wrapText="1"/>
    </xf>
    <xf numFmtId="0" fontId="16" fillId="0" borderId="1" xfId="4" applyFont="1" applyBorder="1" applyAlignment="1">
      <alignment horizontal="left" wrapText="1"/>
    </xf>
    <xf numFmtId="0" fontId="17" fillId="0" borderId="1" xfId="4" applyFont="1" applyBorder="1" applyAlignment="1">
      <alignment horizontal="center" vertical="center"/>
    </xf>
    <xf numFmtId="0" fontId="15" fillId="0" borderId="0" xfId="4" applyFont="1"/>
    <xf numFmtId="0" fontId="4" fillId="0" borderId="0" xfId="4" applyFont="1" applyAlignment="1">
      <alignment vertical="center" wrapText="1"/>
    </xf>
    <xf numFmtId="0" fontId="5" fillId="0" borderId="0" xfId="4" applyFont="1"/>
    <xf numFmtId="0" fontId="5" fillId="0" borderId="0" xfId="4" applyFont="1" applyAlignment="1">
      <alignment wrapText="1"/>
    </xf>
    <xf numFmtId="0" fontId="16" fillId="0" borderId="0" xfId="4" applyFont="1" applyAlignment="1">
      <alignment horizontal="left" wrapText="1"/>
    </xf>
    <xf numFmtId="0" fontId="18" fillId="0" borderId="0" xfId="4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2" borderId="0" xfId="2" applyFont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1" fillId="0" borderId="0" xfId="1" applyNumberFormat="1" applyFont="1"/>
    <xf numFmtId="165" fontId="13" fillId="0" borderId="3" xfId="1" applyNumberFormat="1" applyFont="1" applyBorder="1"/>
    <xf numFmtId="165" fontId="13" fillId="0" borderId="0" xfId="1" applyNumberFormat="1" applyFont="1" applyBorder="1"/>
    <xf numFmtId="0" fontId="12" fillId="2" borderId="0" xfId="2" applyFont="1"/>
    <xf numFmtId="0" fontId="12" fillId="0" borderId="0" xfId="2" applyFont="1" applyFill="1" applyBorder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0" fontId="11" fillId="0" borderId="4" xfId="0" applyFont="1" applyBorder="1"/>
    <xf numFmtId="0" fontId="11" fillId="0" borderId="5" xfId="0" applyFont="1" applyBorder="1"/>
    <xf numFmtId="0" fontId="11" fillId="3" borderId="6" xfId="3" applyFont="1" applyBorder="1"/>
    <xf numFmtId="0" fontId="11" fillId="3" borderId="7" xfId="3" applyFont="1" applyBorder="1"/>
    <xf numFmtId="0" fontId="11" fillId="0" borderId="8" xfId="0" applyFont="1" applyBorder="1"/>
    <xf numFmtId="0" fontId="11" fillId="0" borderId="9" xfId="0" applyFont="1" applyBorder="1"/>
    <xf numFmtId="0" fontId="13" fillId="0" borderId="0" xfId="0" applyFont="1"/>
    <xf numFmtId="164" fontId="13" fillId="0" borderId="0" xfId="0" applyNumberFormat="1" applyFont="1"/>
    <xf numFmtId="0" fontId="12" fillId="0" borderId="0" xfId="2" applyFont="1" applyFill="1"/>
    <xf numFmtId="0" fontId="11" fillId="0" borderId="4" xfId="3" applyFont="1" applyFill="1" applyBorder="1"/>
    <xf numFmtId="0" fontId="11" fillId="0" borderId="5" xfId="3" applyFont="1" applyFill="1" applyBorder="1"/>
    <xf numFmtId="0" fontId="11" fillId="3" borderId="4" xfId="3" applyFont="1" applyBorder="1"/>
    <xf numFmtId="0" fontId="11" fillId="3" borderId="5" xfId="3" applyFont="1" applyBorder="1"/>
    <xf numFmtId="0" fontId="13" fillId="0" borderId="10" xfId="0" applyFont="1" applyBorder="1"/>
    <xf numFmtId="0" fontId="13" fillId="0" borderId="11" xfId="0" applyFont="1" applyBorder="1"/>
    <xf numFmtId="0" fontId="7" fillId="0" borderId="1" xfId="4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2" fillId="2" borderId="0" xfId="2" applyFont="1" applyAlignment="1">
      <alignment horizontal="center"/>
    </xf>
    <xf numFmtId="0" fontId="12" fillId="2" borderId="0" xfId="2" applyFont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</cellXfs>
  <cellStyles count="5">
    <cellStyle name="20% - Énfasis2" xfId="3" builtinId="34"/>
    <cellStyle name="Énfasis2" xfId="2" builtinId="33"/>
    <cellStyle name="Normal" xfId="0" builtinId="0"/>
    <cellStyle name="Normal 2 3" xfId="4" xr:uid="{C2D52515-43DB-4F22-A149-5D860F9837FC}"/>
    <cellStyle name="Porcentaje" xfId="1" builtinId="5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'2025_Centros singulares_proxect'!$A$14:$A$21</c:f>
              <c:strCache>
                <c:ptCount val="8"/>
                <c:pt idx="0">
                  <c:v>E - CENTRAL DO ESTADO</c:v>
                </c:pt>
                <c:pt idx="1">
                  <c:v>EUROPEOS_HORIZONTE EUROPA</c:v>
                </c:pt>
                <c:pt idx="2">
                  <c:v>EUROPEOS_INTERREXIONAIS</c:v>
                </c:pt>
                <c:pt idx="3">
                  <c:v>EUROPEOS_OUTROS</c:v>
                </c:pt>
                <c:pt idx="4">
                  <c:v>INOU</c:v>
                </c:pt>
                <c:pt idx="5">
                  <c:v>INPO</c:v>
                </c:pt>
                <c:pt idx="6">
                  <c:v>O - OUTROS (convenios, fundacións e outros)</c:v>
                </c:pt>
                <c:pt idx="7">
                  <c:v>X - XUNTA DE GALICIA</c:v>
                </c:pt>
              </c:strCache>
            </c:strRef>
          </c:cat>
          <c:val>
            <c:numRef>
              <c:f>'2025_Centros singulares_proxect'!$G$14:$G$21</c:f>
              <c:numCache>
                <c:formatCode>0.00%</c:formatCode>
                <c:ptCount val="8"/>
                <c:pt idx="0">
                  <c:v>0.93653035264388285</c:v>
                </c:pt>
                <c:pt idx="1">
                  <c:v>0.8447502706377823</c:v>
                </c:pt>
                <c:pt idx="2">
                  <c:v>0.2540773445428583</c:v>
                </c:pt>
                <c:pt idx="3">
                  <c:v>0.97226385596033904</c:v>
                </c:pt>
                <c:pt idx="4">
                  <c:v>0.25</c:v>
                </c:pt>
                <c:pt idx="5">
                  <c:v>0.8</c:v>
                </c:pt>
                <c:pt idx="6">
                  <c:v>0.56535652590487895</c:v>
                </c:pt>
                <c:pt idx="7">
                  <c:v>0.64898572166857771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0-4998-92B5-AE8D7BA666A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58817632"/>
        <c:axId val="1458826368"/>
      </c:barChart>
      <c:catAx>
        <c:axId val="14588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26368"/>
        <c:crossesAt val="0"/>
        <c:auto val="1"/>
        <c:lblAlgn val="ctr"/>
        <c:lblOffset val="100"/>
        <c:noMultiLvlLbl val="0"/>
      </c:catAx>
      <c:valAx>
        <c:axId val="1458826368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176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'2025_Centros singulares I+D'!$A$18:$A$20</c:f>
              <c:strCache>
                <c:ptCount val="3"/>
                <c:pt idx="0">
                  <c:v>Contrato</c:v>
                </c:pt>
                <c:pt idx="1">
                  <c:v>Curso</c:v>
                </c:pt>
                <c:pt idx="2">
                  <c:v>Informe</c:v>
                </c:pt>
              </c:strCache>
            </c:strRef>
          </c:cat>
          <c:val>
            <c:numRef>
              <c:f>'2025_Centros singulares I+D'!$F$18:$F$20</c:f>
              <c:numCache>
                <c:formatCode>0.00%</c:formatCode>
                <c:ptCount val="3"/>
                <c:pt idx="0">
                  <c:v>0.58415841584158412</c:v>
                </c:pt>
                <c:pt idx="1">
                  <c:v>0.3888888888888889</c:v>
                </c:pt>
                <c:pt idx="2">
                  <c:v>0.52745098039215688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1-408C-8170-454CFDF547A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32063"/>
        <c:axId val="6029567"/>
      </c:barChart>
      <c:catAx>
        <c:axId val="603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29567"/>
        <c:crosses val="autoZero"/>
        <c:auto val="1"/>
        <c:lblAlgn val="ctr"/>
        <c:lblOffset val="100"/>
        <c:noMultiLvlLbl val="0"/>
      </c:catAx>
      <c:valAx>
        <c:axId val="602956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3124200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718D087-F535-4320-91A8-7EB10FFF8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30480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10</xdr:row>
      <xdr:rowOff>0</xdr:rowOff>
    </xdr:from>
    <xdr:to>
      <xdr:col>24</xdr:col>
      <xdr:colOff>390525</xdr:colOff>
      <xdr:row>25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45571D-59DC-47D5-8EDD-4212959C9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123825</xdr:rowOff>
    </xdr:from>
    <xdr:to>
      <xdr:col>1</xdr:col>
      <xdr:colOff>1038225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62DFAAD-0588-465B-8B64-AA0BB632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349567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866775</xdr:colOff>
      <xdr:row>13</xdr:row>
      <xdr:rowOff>171450</xdr:rowOff>
    </xdr:from>
    <xdr:to>
      <xdr:col>12</xdr:col>
      <xdr:colOff>800100</xdr:colOff>
      <xdr:row>28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CA8354-C2AA-40CE-B29E-ED9331A84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5F1056-43E1-4009-85D8-743C3132DAF9}" name="Tabla215" displayName="Tabla215" ref="A13:G22" totalsRowShown="0" headerRowDxfId="36" dataDxfId="35">
  <autoFilter ref="A13:G22" xr:uid="{F7CDDD5E-9416-4E87-BC0E-8C019A5738F3}"/>
  <tableColumns count="7">
    <tableColumn id="1" xr3:uid="{23B3D353-9BB7-4ACE-BCB6-A162DD4D8CB5}" name="Tipo" dataDxfId="34"/>
    <tableColumn id="2" xr3:uid="{458FA49C-CEAC-4CC4-9407-42777924373D}" name="Nº proxectos" dataDxfId="33"/>
    <tableColumn id="3" xr3:uid="{20F06F28-110D-4E1A-B3F3-606B2E617A60}" name="Importes" dataDxfId="32"/>
    <tableColumn id="4" xr3:uid="{F2B85EBB-4A7C-47DE-AC94-1FCA98D7BFC7}" name="Proxectos" dataDxfId="31"/>
    <tableColumn id="5" xr3:uid="{33BF2781-1DC2-44D5-8C26-C66F5411CDC8}" name="Importe" dataDxfId="30"/>
    <tableColumn id="6" xr3:uid="{166981BA-E580-472D-8536-C24380E4E328}" name="% sobre total" dataDxfId="29" dataCellStyle="Porcentaje">
      <calculatedColumnFormula>Tabla215[[#This Row],[Proxectos]]/Tabla215[[#This Row],[Nº proxectos]]</calculatedColumnFormula>
    </tableColumn>
    <tableColumn id="7" xr3:uid="{BF4FA6D9-B8A0-4AE9-AFD3-6EC7AE0BB53C}" name="% importe sobre total" dataDxfId="28" dataCellStyle="Porcentaje">
      <calculatedColumnFormula>Tabla215[[#This Row],[Importe]]/Tabla215[[#This Row],[Importes]]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474879-83F4-42E4-B239-5D7E8E3C8562}" name="Tabla47" displayName="Tabla47" ref="A28:D55" totalsRowShown="0">
  <autoFilter ref="A28:D55" xr:uid="{6789C8C9-9194-46C0-A5D9-3630723FD99C}"/>
  <tableColumns count="4">
    <tableColumn id="1" xr3:uid="{15184239-CEEF-4362-BDB3-F48A76328C83}" name="Centro singular"/>
    <tableColumn id="2" xr3:uid="{523F7FFA-D887-4EEA-8F4B-C1AFEBF2B1B6}" name="Tipoloxía"/>
    <tableColumn id="3" xr3:uid="{A0C326CA-C05D-4364-A2AD-5389643F2A32}" name="Nº proxectos captados"/>
    <tableColumn id="4" xr3:uid="{863FEE3B-0B73-4D8D-92EC-C3F23D02E54F}" name="Suma de importes" dataDxfId="27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4F9692-3C5D-44C6-88BD-A236087E4460}" name="Tabla5" displayName="Tabla5" ref="F28:I52" totalsRowShown="0" headerRowDxfId="26" dataDxfId="25">
  <autoFilter ref="F28:I52" xr:uid="{85722325-C3A8-4F3D-B685-D256F6EFE726}"/>
  <tableColumns count="4">
    <tableColumn id="1" xr3:uid="{78087809-ACC5-4901-B992-C2109380691D}" name="Centro singular" dataDxfId="24"/>
    <tableColumn id="2" xr3:uid="{CC346F84-2469-40A8-8C0F-40FB5E3F9436}" name="Categoría IP" dataDxfId="23"/>
    <tableColumn id="3" xr3:uid="{A3207AC1-FFF1-4032-9A29-05B3FA744CB4}" name="Nº proxectos captados" dataDxfId="22"/>
    <tableColumn id="4" xr3:uid="{3D7B4AF1-80A2-4010-A6B0-8955424828A6}" name="Suma de importes" dataDxfId="21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6086B2-E42C-4057-B537-D9377FBB9315}" name="Tabla114" displayName="Tabla114" ref="A17:G21" totalsRowShown="0" headerRowDxfId="20" dataDxfId="19">
  <autoFilter ref="A17:G21" xr:uid="{03B4E68D-077A-4F62-B773-F56C0FD7B40D}"/>
  <tableColumns count="7">
    <tableColumn id="1" xr3:uid="{DA224BDF-E285-48D2-A408-C44F13BA88E7}" name="Tipo" dataDxfId="18"/>
    <tableColumn id="2" xr3:uid="{34A71EA8-60F1-4F7A-83BC-7AD1D9EA6489}" name="Nº actividades" dataDxfId="17"/>
    <tableColumn id="3" xr3:uid="{A0FC3C66-910A-4317-B518-F53F9AEFCC2D}" name="Importes" dataDxfId="16"/>
    <tableColumn id="4" xr3:uid="{56983178-9D77-4BD7-A276-0D3A87B42D01}" name="Nº actividades " dataDxfId="15"/>
    <tableColumn id="5" xr3:uid="{78B9882C-014A-4564-B50C-2172F8E45CF4}" name="Importes " dataDxfId="14"/>
    <tableColumn id="6" xr3:uid="{4F10E05F-EFEB-4614-9F05-7A0BBC66E8CF}" name="% sobre total" dataDxfId="13" dataCellStyle="Porcentaje">
      <calculatedColumnFormula>D18/B18</calculatedColumnFormula>
    </tableColumn>
    <tableColumn id="7" xr3:uid="{7BDBA08C-F7D5-4A60-80D1-B8EE0F86DF35}" name="% importe sobre total" dataDxfId="12" dataCellStyle="Porcentaje">
      <calculatedColumnFormula>E18/C18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29114E9-FBE9-4B79-AEC5-6F65A052C3C1}" name="Tabla328" displayName="Tabla328" ref="A25:D40" totalsRowShown="0" headerRowDxfId="11" dataDxfId="10">
  <autoFilter ref="A25:D40" xr:uid="{84521439-3EA9-4B0A-8E96-ECB702BECFEA}"/>
  <tableColumns count="4">
    <tableColumn id="1" xr3:uid="{49F70522-F120-4285-BF2E-C6D8330FC2EE}" name="Centro" dataDxfId="9"/>
    <tableColumn id="2" xr3:uid="{7098540E-B411-4191-AB28-4F3E4426B46A}" name="Tipo_Actividade" dataDxfId="8"/>
    <tableColumn id="3" xr3:uid="{3E2A7738-0924-474C-B53E-D75C2C4133F8}" name="Nº actividades" dataDxfId="7"/>
    <tableColumn id="4" xr3:uid="{29EF15ED-38F1-4AF5-ACF6-D79DC2BE9CEC}" name="Importes" dataDxfId="6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B70DEE5-A13E-43D4-A78B-E654E19A8540}" name="Tabla4" displayName="Tabla4" ref="A45:D69" totalsRowShown="0" headerRowDxfId="5" dataDxfId="4">
  <autoFilter ref="A45:D69" xr:uid="{273D2B2C-318D-4500-9026-A17EB0608106}"/>
  <tableColumns count="4">
    <tableColumn id="1" xr3:uid="{0906EB05-BA9C-4412-887A-8844B3BD1131}" name="Centro" dataDxfId="3"/>
    <tableColumn id="2" xr3:uid="{2038315A-26AF-4A09-88F9-04B66809F958}" name="Categoría" dataDxfId="2"/>
    <tableColumn id="3" xr3:uid="{271215C2-870A-4D3D-96FD-FB57F46C43D4}" name="Nº actividades" dataDxfId="1"/>
    <tableColumn id="4" xr3:uid="{04E28F8F-35BA-4F07-8076-0A9FA3F38701}" name="Importe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A209-2B4F-40D5-A43F-03A1DCFC5D45}">
  <dimension ref="A1:X56"/>
  <sheetViews>
    <sheetView tabSelected="1" workbookViewId="0">
      <selection activeCell="A7" sqref="A7"/>
    </sheetView>
  </sheetViews>
  <sheetFormatPr baseColWidth="10" defaultRowHeight="15" x14ac:dyDescent="0.25"/>
  <cols>
    <col min="1" max="1" width="52.5703125" bestFit="1" customWidth="1"/>
    <col min="2" max="2" width="34.5703125" customWidth="1"/>
    <col min="3" max="3" width="21.28515625" customWidth="1"/>
    <col min="4" max="4" width="18.42578125" customWidth="1"/>
    <col min="5" max="5" width="14.140625" bestFit="1" customWidth="1"/>
    <col min="6" max="6" width="40.7109375" bestFit="1" customWidth="1"/>
    <col min="7" max="7" width="35.42578125" bestFit="1" customWidth="1"/>
    <col min="8" max="8" width="21.28515625" customWidth="1"/>
    <col min="9" max="9" width="18.42578125" customWidth="1"/>
  </cols>
  <sheetData>
    <row r="1" spans="1:24" s="4" customFormat="1" ht="49.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56" t="s">
        <v>0</v>
      </c>
      <c r="M1" s="56"/>
      <c r="N1" s="56"/>
      <c r="O1" s="56"/>
      <c r="P1" s="56"/>
      <c r="Q1" s="56"/>
      <c r="R1" s="3"/>
      <c r="S1" s="3"/>
      <c r="T1" s="3"/>
    </row>
    <row r="2" spans="1:24" s="4" customFormat="1" ht="15" customHeight="1" x14ac:dyDescent="0.25">
      <c r="A2" s="5"/>
      <c r="B2" s="6"/>
    </row>
    <row r="3" spans="1:24" s="4" customFormat="1" ht="15" customHeight="1" x14ac:dyDescent="0.25">
      <c r="A3" s="7" t="s">
        <v>1</v>
      </c>
      <c r="B3" s="6"/>
    </row>
    <row r="4" spans="1:24" s="4" customFormat="1" ht="15" customHeight="1" x14ac:dyDescent="0.25">
      <c r="A4" s="7" t="s">
        <v>2</v>
      </c>
      <c r="B4" s="6"/>
    </row>
    <row r="5" spans="1:24" s="4" customFormat="1" ht="15" customHeight="1" x14ac:dyDescent="0.25">
      <c r="A5" s="7" t="s">
        <v>3</v>
      </c>
      <c r="B5" s="6"/>
    </row>
    <row r="6" spans="1:24" s="4" customFormat="1" ht="15" customHeight="1" x14ac:dyDescent="0.25">
      <c r="A6" s="7" t="s">
        <v>4</v>
      </c>
      <c r="B6" s="6"/>
    </row>
    <row r="7" spans="1:24" s="4" customFormat="1" ht="15" customHeight="1" x14ac:dyDescent="0.25">
      <c r="A7" s="7"/>
      <c r="B7" s="6"/>
      <c r="F7" s="8"/>
      <c r="G7" s="8"/>
      <c r="H7" s="8"/>
    </row>
    <row r="8" spans="1:24" s="4" customFormat="1" ht="15" customHeight="1" x14ac:dyDescent="0.25">
      <c r="A8" s="7"/>
      <c r="B8" s="6"/>
    </row>
    <row r="9" spans="1:24" s="4" customFormat="1" ht="30" customHeight="1" x14ac:dyDescent="0.25">
      <c r="A9" s="57" t="s">
        <v>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2" spans="1:24" x14ac:dyDescent="0.25">
      <c r="A12" s="9"/>
      <c r="B12" s="59" t="s">
        <v>6</v>
      </c>
      <c r="C12" s="59"/>
      <c r="D12" s="59" t="s">
        <v>7</v>
      </c>
      <c r="E12" s="59"/>
      <c r="F12" s="59" t="s">
        <v>8</v>
      </c>
      <c r="G12" s="59"/>
    </row>
    <row r="13" spans="1:24" x14ac:dyDescent="0.25">
      <c r="A13" s="9" t="s">
        <v>9</v>
      </c>
      <c r="B13" s="10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10" t="s">
        <v>15</v>
      </c>
    </row>
    <row r="14" spans="1:24" x14ac:dyDescent="0.25">
      <c r="A14" s="9" t="s">
        <v>16</v>
      </c>
      <c r="B14" s="9">
        <v>48</v>
      </c>
      <c r="C14" s="11">
        <v>16379924</v>
      </c>
      <c r="D14" s="9">
        <v>41</v>
      </c>
      <c r="E14" s="11">
        <v>15340296</v>
      </c>
      <c r="F14" s="12">
        <f>Tabla215[[#This Row],[Proxectos]]/Tabla215[[#This Row],[Nº proxectos]]</f>
        <v>0.85416666666666663</v>
      </c>
      <c r="G14" s="12">
        <f>Tabla215[[#This Row],[Importe]]/Tabla215[[#This Row],[Importes]]</f>
        <v>0.93653035264388285</v>
      </c>
    </row>
    <row r="15" spans="1:24" x14ac:dyDescent="0.25">
      <c r="A15" s="9" t="s">
        <v>17</v>
      </c>
      <c r="B15" s="9">
        <v>19</v>
      </c>
      <c r="C15" s="11">
        <v>8949471.0600000005</v>
      </c>
      <c r="D15" s="9">
        <v>14</v>
      </c>
      <c r="E15" s="11">
        <v>7560068.1000000006</v>
      </c>
      <c r="F15" s="12">
        <f>Tabla215[[#This Row],[Proxectos]]/Tabla215[[#This Row],[Nº proxectos]]</f>
        <v>0.73684210526315785</v>
      </c>
      <c r="G15" s="12">
        <f>Tabla215[[#This Row],[Importe]]/Tabla215[[#This Row],[Importes]]</f>
        <v>0.8447502706377823</v>
      </c>
    </row>
    <row r="16" spans="1:24" x14ac:dyDescent="0.25">
      <c r="A16" s="9" t="s">
        <v>18</v>
      </c>
      <c r="B16" s="9">
        <v>8</v>
      </c>
      <c r="C16" s="11">
        <v>1176587.47</v>
      </c>
      <c r="D16" s="9">
        <v>2</v>
      </c>
      <c r="E16" s="11">
        <v>298944.21999999997</v>
      </c>
      <c r="F16" s="12">
        <f>Tabla215[[#This Row],[Proxectos]]/Tabla215[[#This Row],[Nº proxectos]]</f>
        <v>0.25</v>
      </c>
      <c r="G16" s="12">
        <f>Tabla215[[#This Row],[Importe]]/Tabla215[[#This Row],[Importes]]</f>
        <v>0.2540773445428583</v>
      </c>
    </row>
    <row r="17" spans="1:9" x14ac:dyDescent="0.25">
      <c r="A17" s="9" t="s">
        <v>19</v>
      </c>
      <c r="B17" s="9">
        <v>5</v>
      </c>
      <c r="C17" s="11">
        <v>316430.07</v>
      </c>
      <c r="D17" s="9">
        <v>4</v>
      </c>
      <c r="E17" s="11">
        <v>307653.52</v>
      </c>
      <c r="F17" s="12">
        <f>Tabla215[[#This Row],[Proxectos]]/Tabla215[[#This Row],[Nº proxectos]]</f>
        <v>0.8</v>
      </c>
      <c r="G17" s="12">
        <f>Tabla215[[#This Row],[Importe]]/Tabla215[[#This Row],[Importes]]</f>
        <v>0.97226385596033904</v>
      </c>
    </row>
    <row r="18" spans="1:9" x14ac:dyDescent="0.25">
      <c r="A18" s="9" t="s">
        <v>20</v>
      </c>
      <c r="B18" s="9">
        <v>12</v>
      </c>
      <c r="C18" s="11">
        <v>58992</v>
      </c>
      <c r="D18" s="9">
        <v>3</v>
      </c>
      <c r="E18" s="11">
        <v>14748</v>
      </c>
      <c r="F18" s="12">
        <f>Tabla215[[#This Row],[Proxectos]]/Tabla215[[#This Row],[Nº proxectos]]</f>
        <v>0.25</v>
      </c>
      <c r="G18" s="12">
        <f>Tabla215[[#This Row],[Importe]]/Tabla215[[#This Row],[Importes]]</f>
        <v>0.25</v>
      </c>
    </row>
    <row r="19" spans="1:9" x14ac:dyDescent="0.25">
      <c r="A19" s="9" t="s">
        <v>21</v>
      </c>
      <c r="B19" s="9">
        <v>5</v>
      </c>
      <c r="C19" s="11">
        <v>39000</v>
      </c>
      <c r="D19" s="9">
        <v>4</v>
      </c>
      <c r="E19" s="11">
        <v>31200</v>
      </c>
      <c r="F19" s="12">
        <f>Tabla215[[#This Row],[Proxectos]]/Tabla215[[#This Row],[Nº proxectos]]</f>
        <v>0.8</v>
      </c>
      <c r="G19" s="12">
        <f>Tabla215[[#This Row],[Importe]]/Tabla215[[#This Row],[Importes]]</f>
        <v>0.8</v>
      </c>
    </row>
    <row r="20" spans="1:9" x14ac:dyDescent="0.25">
      <c r="A20" s="9" t="s">
        <v>22</v>
      </c>
      <c r="B20" s="9">
        <v>18</v>
      </c>
      <c r="C20" s="11">
        <v>930987.75</v>
      </c>
      <c r="D20" s="9">
        <v>6</v>
      </c>
      <c r="E20" s="11">
        <v>526340</v>
      </c>
      <c r="F20" s="12">
        <f>Tabla215[[#This Row],[Proxectos]]/Tabla215[[#This Row],[Nº proxectos]]</f>
        <v>0.33333333333333331</v>
      </c>
      <c r="G20" s="12">
        <f>Tabla215[[#This Row],[Importe]]/Tabla215[[#This Row],[Importes]]</f>
        <v>0.56535652590487895</v>
      </c>
    </row>
    <row r="21" spans="1:9" x14ac:dyDescent="0.25">
      <c r="A21" s="9" t="s">
        <v>23</v>
      </c>
      <c r="B21" s="9">
        <v>39</v>
      </c>
      <c r="C21" s="11">
        <v>7884958.4500000002</v>
      </c>
      <c r="D21" s="9">
        <v>24</v>
      </c>
      <c r="E21" s="11">
        <v>5117225.45</v>
      </c>
      <c r="F21" s="12">
        <f>Tabla215[[#This Row],[Proxectos]]/Tabla215[[#This Row],[Nº proxectos]]</f>
        <v>0.61538461538461542</v>
      </c>
      <c r="G21" s="12">
        <f>Tabla215[[#This Row],[Importe]]/Tabla215[[#This Row],[Importes]]</f>
        <v>0.64898572166857771</v>
      </c>
    </row>
    <row r="22" spans="1:9" ht="15.75" thickBot="1" x14ac:dyDescent="0.3">
      <c r="A22" s="13" t="s">
        <v>24</v>
      </c>
      <c r="B22" s="13">
        <f>SUBTOTAL(109,B14:B21)</f>
        <v>154</v>
      </c>
      <c r="C22" s="14">
        <f>SUBTOTAL(109,C14:C21)</f>
        <v>35736350.800000004</v>
      </c>
      <c r="D22" s="13">
        <f>SUBTOTAL(109,D14:D21)</f>
        <v>98</v>
      </c>
      <c r="E22" s="14">
        <f>SUBTOTAL(109,E14:E21)</f>
        <v>29196475.289999999</v>
      </c>
      <c r="F22" s="15">
        <f>Tabla215[[#This Row],[Proxectos]]/Tabla215[[#This Row],[Nº proxectos]]</f>
        <v>0.63636363636363635</v>
      </c>
      <c r="G22" s="15">
        <f>Tabla215[[#This Row],[Importe]]/Tabla215[[#This Row],[Importes]]</f>
        <v>0.81699654935108812</v>
      </c>
    </row>
    <row r="23" spans="1:9" ht="15.75" thickTop="1" x14ac:dyDescent="0.25"/>
    <row r="26" spans="1:9" ht="15.75" x14ac:dyDescent="0.25">
      <c r="F26" s="16" t="s">
        <v>25</v>
      </c>
    </row>
    <row r="27" spans="1:9" ht="15.75" x14ac:dyDescent="0.25">
      <c r="A27" s="16" t="s">
        <v>26</v>
      </c>
    </row>
    <row r="28" spans="1:9" x14ac:dyDescent="0.25">
      <c r="A28" t="s">
        <v>27</v>
      </c>
      <c r="B28" t="s">
        <v>28</v>
      </c>
      <c r="C28" t="s">
        <v>29</v>
      </c>
      <c r="D28" t="s">
        <v>30</v>
      </c>
      <c r="F28" s="9" t="s">
        <v>27</v>
      </c>
      <c r="G28" s="9" t="s">
        <v>31</v>
      </c>
      <c r="H28" t="s">
        <v>29</v>
      </c>
      <c r="I28" t="s">
        <v>30</v>
      </c>
    </row>
    <row r="29" spans="1:9" x14ac:dyDescent="0.25">
      <c r="A29" s="9" t="s">
        <v>32</v>
      </c>
      <c r="B29" s="9" t="s">
        <v>16</v>
      </c>
      <c r="C29" s="9">
        <v>9</v>
      </c>
      <c r="D29" s="11">
        <v>9947871</v>
      </c>
      <c r="F29" s="9" t="s">
        <v>32</v>
      </c>
      <c r="G29" s="9" t="s">
        <v>33</v>
      </c>
      <c r="H29" s="9">
        <v>7</v>
      </c>
      <c r="I29" s="11">
        <v>2684406</v>
      </c>
    </row>
    <row r="30" spans="1:9" x14ac:dyDescent="0.25">
      <c r="A30" s="9" t="s">
        <v>32</v>
      </c>
      <c r="B30" s="9" t="s">
        <v>17</v>
      </c>
      <c r="C30" s="9">
        <v>4</v>
      </c>
      <c r="D30" s="11">
        <v>4037137.73</v>
      </c>
      <c r="F30" s="9" t="s">
        <v>32</v>
      </c>
      <c r="G30" s="9" t="s">
        <v>34</v>
      </c>
      <c r="H30" s="9">
        <v>1</v>
      </c>
      <c r="I30" s="11">
        <v>181152.96</v>
      </c>
    </row>
    <row r="31" spans="1:9" x14ac:dyDescent="0.25">
      <c r="A31" s="9" t="s">
        <v>32</v>
      </c>
      <c r="B31" s="9" t="s">
        <v>19</v>
      </c>
      <c r="C31" s="9">
        <v>1</v>
      </c>
      <c r="D31" s="11">
        <v>130015.7</v>
      </c>
      <c r="F31" s="9" t="s">
        <v>32</v>
      </c>
      <c r="G31" s="9" t="s">
        <v>35</v>
      </c>
      <c r="H31" s="9">
        <v>1</v>
      </c>
      <c r="I31" s="11">
        <v>115000</v>
      </c>
    </row>
    <row r="32" spans="1:9" x14ac:dyDescent="0.25">
      <c r="A32" s="9" t="s">
        <v>32</v>
      </c>
      <c r="B32" s="9" t="s">
        <v>20</v>
      </c>
      <c r="C32" s="9">
        <v>1</v>
      </c>
      <c r="D32" s="11">
        <v>4916</v>
      </c>
      <c r="F32" s="9" t="s">
        <v>32</v>
      </c>
      <c r="G32" s="9" t="s">
        <v>36</v>
      </c>
      <c r="H32" s="9">
        <v>2</v>
      </c>
      <c r="I32" s="11">
        <v>143794.41999999998</v>
      </c>
    </row>
    <row r="33" spans="1:9" x14ac:dyDescent="0.25">
      <c r="A33" s="9" t="s">
        <v>32</v>
      </c>
      <c r="B33" s="9" t="s">
        <v>23</v>
      </c>
      <c r="C33" s="9">
        <v>3</v>
      </c>
      <c r="D33" s="11">
        <v>624412</v>
      </c>
      <c r="F33" s="9" t="s">
        <v>32</v>
      </c>
      <c r="G33" s="9" t="s">
        <v>37</v>
      </c>
      <c r="H33" s="9">
        <v>1</v>
      </c>
      <c r="I33" s="11">
        <v>4916</v>
      </c>
    </row>
    <row r="34" spans="1:9" x14ac:dyDescent="0.25">
      <c r="A34" s="9" t="s">
        <v>38</v>
      </c>
      <c r="B34" s="9" t="s">
        <v>16</v>
      </c>
      <c r="C34" s="9">
        <v>14</v>
      </c>
      <c r="D34" s="11">
        <v>2362445</v>
      </c>
      <c r="F34" s="9" t="s">
        <v>32</v>
      </c>
      <c r="G34" s="9" t="s">
        <v>39</v>
      </c>
      <c r="H34" s="9">
        <v>1</v>
      </c>
      <c r="I34" s="11">
        <v>89412</v>
      </c>
    </row>
    <row r="35" spans="1:9" x14ac:dyDescent="0.25">
      <c r="A35" s="9" t="s">
        <v>38</v>
      </c>
      <c r="B35" s="9" t="s">
        <v>19</v>
      </c>
      <c r="C35" s="9">
        <v>2</v>
      </c>
      <c r="D35" s="11">
        <v>140883.01999999999</v>
      </c>
      <c r="F35" s="9" t="s">
        <v>32</v>
      </c>
      <c r="G35" s="9" t="s">
        <v>40</v>
      </c>
      <c r="H35" s="9">
        <v>5</v>
      </c>
      <c r="I35" s="11">
        <v>11525671.050000001</v>
      </c>
    </row>
    <row r="36" spans="1:9" x14ac:dyDescent="0.25">
      <c r="A36" s="9" t="s">
        <v>38</v>
      </c>
      <c r="B36" s="9" t="s">
        <v>20</v>
      </c>
      <c r="C36" s="9">
        <v>1</v>
      </c>
      <c r="D36" s="11">
        <v>4916</v>
      </c>
      <c r="F36" s="9" t="s">
        <v>38</v>
      </c>
      <c r="G36" s="9" t="s">
        <v>33</v>
      </c>
      <c r="H36" s="9">
        <v>11</v>
      </c>
      <c r="I36" s="11">
        <v>2615945</v>
      </c>
    </row>
    <row r="37" spans="1:9" x14ac:dyDescent="0.25">
      <c r="A37" s="9" t="s">
        <v>38</v>
      </c>
      <c r="B37" s="9" t="s">
        <v>21</v>
      </c>
      <c r="C37" s="9">
        <v>2</v>
      </c>
      <c r="D37" s="11">
        <v>15600</v>
      </c>
      <c r="F37" s="9" t="s">
        <v>38</v>
      </c>
      <c r="G37" s="9" t="s">
        <v>35</v>
      </c>
      <c r="H37" s="9">
        <v>12</v>
      </c>
      <c r="I37" s="11">
        <v>728524.02</v>
      </c>
    </row>
    <row r="38" spans="1:9" x14ac:dyDescent="0.25">
      <c r="A38" s="9" t="s">
        <v>38</v>
      </c>
      <c r="B38" s="9" t="s">
        <v>22</v>
      </c>
      <c r="C38" s="9">
        <v>2</v>
      </c>
      <c r="D38" s="11">
        <v>83000</v>
      </c>
      <c r="F38" s="9" t="s">
        <v>38</v>
      </c>
      <c r="G38" s="9" t="s">
        <v>40</v>
      </c>
      <c r="H38" s="9">
        <v>6</v>
      </c>
      <c r="I38" s="11">
        <v>1081875</v>
      </c>
    </row>
    <row r="39" spans="1:9" x14ac:dyDescent="0.25">
      <c r="A39" s="9" t="s">
        <v>38</v>
      </c>
      <c r="B39" s="9" t="s">
        <v>23</v>
      </c>
      <c r="C39" s="9">
        <v>8</v>
      </c>
      <c r="D39" s="11">
        <v>1819500</v>
      </c>
      <c r="F39" s="9" t="s">
        <v>41</v>
      </c>
      <c r="G39" s="9" t="s">
        <v>33</v>
      </c>
      <c r="H39" s="9">
        <v>15</v>
      </c>
      <c r="I39" s="11">
        <v>4381607.2799999993</v>
      </c>
    </row>
    <row r="40" spans="1:9" x14ac:dyDescent="0.25">
      <c r="A40" s="9" t="s">
        <v>41</v>
      </c>
      <c r="B40" s="9" t="s">
        <v>16</v>
      </c>
      <c r="C40" s="9">
        <v>9</v>
      </c>
      <c r="D40" s="11">
        <v>1823607</v>
      </c>
      <c r="F40" s="9" t="s">
        <v>41</v>
      </c>
      <c r="G40" s="9" t="s">
        <v>34</v>
      </c>
      <c r="H40" s="9">
        <v>2</v>
      </c>
      <c r="I40" s="11">
        <v>46400</v>
      </c>
    </row>
    <row r="41" spans="1:9" x14ac:dyDescent="0.25">
      <c r="A41" s="9" t="s">
        <v>41</v>
      </c>
      <c r="B41" s="9" t="s">
        <v>17</v>
      </c>
      <c r="C41" s="9">
        <v>6</v>
      </c>
      <c r="D41" s="11">
        <v>2311790.37</v>
      </c>
      <c r="F41" s="9" t="s">
        <v>41</v>
      </c>
      <c r="G41" s="9" t="s">
        <v>35</v>
      </c>
      <c r="H41" s="9">
        <v>5</v>
      </c>
      <c r="I41" s="11">
        <v>585000</v>
      </c>
    </row>
    <row r="42" spans="1:9" x14ac:dyDescent="0.25">
      <c r="A42" s="9" t="s">
        <v>41</v>
      </c>
      <c r="B42" s="9" t="s">
        <v>18</v>
      </c>
      <c r="C42" s="9">
        <v>1</v>
      </c>
      <c r="D42" s="11">
        <v>149472.10999999999</v>
      </c>
      <c r="F42" s="9" t="s">
        <v>41</v>
      </c>
      <c r="G42" s="9" t="s">
        <v>36</v>
      </c>
      <c r="H42" s="9">
        <v>1</v>
      </c>
      <c r="I42" s="11">
        <v>4916</v>
      </c>
    </row>
    <row r="43" spans="1:9" x14ac:dyDescent="0.25">
      <c r="A43" s="9" t="s">
        <v>41</v>
      </c>
      <c r="B43" s="9" t="s">
        <v>19</v>
      </c>
      <c r="C43" s="9">
        <v>1</v>
      </c>
      <c r="D43" s="11">
        <v>36754.800000000003</v>
      </c>
      <c r="F43" s="9" t="s">
        <v>41</v>
      </c>
      <c r="G43" s="9" t="s">
        <v>40</v>
      </c>
      <c r="H43" s="9">
        <v>5</v>
      </c>
      <c r="I43" s="11">
        <v>960157</v>
      </c>
    </row>
    <row r="44" spans="1:9" x14ac:dyDescent="0.25">
      <c r="A44" s="9" t="s">
        <v>41</v>
      </c>
      <c r="B44" s="9" t="s">
        <v>20</v>
      </c>
      <c r="C44" s="9">
        <v>1</v>
      </c>
      <c r="D44" s="11">
        <v>4916</v>
      </c>
      <c r="F44" s="9" t="s">
        <v>42</v>
      </c>
      <c r="G44" s="9" t="s">
        <v>33</v>
      </c>
      <c r="H44" s="9">
        <v>10</v>
      </c>
      <c r="I44" s="11">
        <v>1329553.45</v>
      </c>
    </row>
    <row r="45" spans="1:9" x14ac:dyDescent="0.25">
      <c r="A45" s="9" t="s">
        <v>41</v>
      </c>
      <c r="B45" s="9" t="s">
        <v>22</v>
      </c>
      <c r="C45" s="9">
        <v>3</v>
      </c>
      <c r="D45" s="11">
        <v>422040</v>
      </c>
      <c r="F45" s="9" t="s">
        <v>42</v>
      </c>
      <c r="G45" s="9" t="s">
        <v>35</v>
      </c>
      <c r="H45" s="9">
        <v>2</v>
      </c>
      <c r="I45" s="11">
        <v>115328</v>
      </c>
    </row>
    <row r="46" spans="1:9" x14ac:dyDescent="0.25">
      <c r="A46" s="9" t="s">
        <v>41</v>
      </c>
      <c r="B46" s="9" t="s">
        <v>23</v>
      </c>
      <c r="C46" s="9">
        <v>7</v>
      </c>
      <c r="D46" s="11">
        <v>1229500</v>
      </c>
      <c r="F46" s="9" t="s">
        <v>42</v>
      </c>
      <c r="G46" s="9" t="s">
        <v>36</v>
      </c>
      <c r="H46" s="9">
        <v>1</v>
      </c>
      <c r="I46" s="11">
        <v>7800</v>
      </c>
    </row>
    <row r="47" spans="1:9" x14ac:dyDescent="0.25">
      <c r="A47" s="9" t="s">
        <v>42</v>
      </c>
      <c r="B47" s="9" t="s">
        <v>16</v>
      </c>
      <c r="C47" s="9">
        <v>9</v>
      </c>
      <c r="D47" s="11">
        <v>1206373</v>
      </c>
      <c r="F47" s="9" t="s">
        <v>42</v>
      </c>
      <c r="G47" s="9" t="s">
        <v>37</v>
      </c>
      <c r="H47" s="9">
        <v>1</v>
      </c>
      <c r="I47" s="11">
        <v>125250</v>
      </c>
    </row>
    <row r="48" spans="1:9" x14ac:dyDescent="0.25">
      <c r="A48" s="9" t="s">
        <v>42</v>
      </c>
      <c r="B48" s="9" t="s">
        <v>17</v>
      </c>
      <c r="C48" s="9">
        <v>2</v>
      </c>
      <c r="D48" s="11">
        <v>664515</v>
      </c>
      <c r="F48" s="9" t="s">
        <v>42</v>
      </c>
      <c r="G48" s="9" t="s">
        <v>40</v>
      </c>
      <c r="H48" s="9">
        <v>3</v>
      </c>
      <c r="I48" s="11">
        <v>919170</v>
      </c>
    </row>
    <row r="49" spans="1:9" x14ac:dyDescent="0.25">
      <c r="A49" s="9" t="s">
        <v>42</v>
      </c>
      <c r="B49" s="9" t="s">
        <v>21</v>
      </c>
      <c r="C49" s="9">
        <v>2</v>
      </c>
      <c r="D49" s="11">
        <v>15600</v>
      </c>
      <c r="F49" s="9" t="s">
        <v>43</v>
      </c>
      <c r="G49" s="9" t="s">
        <v>33</v>
      </c>
      <c r="H49" s="9">
        <v>3</v>
      </c>
      <c r="I49" s="11">
        <v>1139125</v>
      </c>
    </row>
    <row r="50" spans="1:9" x14ac:dyDescent="0.25">
      <c r="A50" s="9" t="s">
        <v>42</v>
      </c>
      <c r="B50" s="9" t="s">
        <v>22</v>
      </c>
      <c r="C50" s="9">
        <v>1</v>
      </c>
      <c r="D50" s="11">
        <v>21300</v>
      </c>
      <c r="F50" s="9" t="s">
        <v>43</v>
      </c>
      <c r="G50" s="9" t="s">
        <v>44</v>
      </c>
      <c r="H50" s="9">
        <v>1</v>
      </c>
      <c r="I50" s="11">
        <v>94500</v>
      </c>
    </row>
    <row r="51" spans="1:9" x14ac:dyDescent="0.25">
      <c r="A51" s="9" t="s">
        <v>42</v>
      </c>
      <c r="B51" s="9" t="s">
        <v>23</v>
      </c>
      <c r="C51" s="9">
        <v>3</v>
      </c>
      <c r="D51" s="11">
        <v>589313.44999999995</v>
      </c>
      <c r="F51" s="9" t="s">
        <v>43</v>
      </c>
      <c r="G51" s="9" t="s">
        <v>40</v>
      </c>
      <c r="H51" s="9">
        <v>2</v>
      </c>
      <c r="I51" s="11">
        <v>316972.11</v>
      </c>
    </row>
    <row r="52" spans="1:9" ht="15.75" thickBot="1" x14ac:dyDescent="0.3">
      <c r="A52" s="9" t="s">
        <v>43</v>
      </c>
      <c r="B52" s="9" t="s">
        <v>17</v>
      </c>
      <c r="C52" s="9">
        <v>2</v>
      </c>
      <c r="D52" s="11">
        <v>546625</v>
      </c>
      <c r="F52" s="13" t="s">
        <v>24</v>
      </c>
      <c r="G52" s="13"/>
      <c r="H52" s="13">
        <f>SUBTOTAL(109,H29:H51)</f>
        <v>98</v>
      </c>
      <c r="I52" s="14">
        <f>SUBTOTAL(109,I29:I51)</f>
        <v>29196475.289999995</v>
      </c>
    </row>
    <row r="53" spans="1:9" ht="15.75" thickTop="1" x14ac:dyDescent="0.25">
      <c r="A53" s="9" t="s">
        <v>43</v>
      </c>
      <c r="B53" s="9" t="s">
        <v>18</v>
      </c>
      <c r="C53" s="9">
        <v>1</v>
      </c>
      <c r="D53" s="11">
        <v>149472.10999999999</v>
      </c>
    </row>
    <row r="54" spans="1:9" x14ac:dyDescent="0.25">
      <c r="A54" s="9" t="s">
        <v>43</v>
      </c>
      <c r="B54" s="9" t="s">
        <v>23</v>
      </c>
      <c r="C54" s="9">
        <v>3</v>
      </c>
      <c r="D54" s="11">
        <v>854500</v>
      </c>
    </row>
    <row r="55" spans="1:9" ht="15.75" thickBot="1" x14ac:dyDescent="0.3">
      <c r="A55" s="13" t="s">
        <v>24</v>
      </c>
      <c r="B55" s="13"/>
      <c r="C55" s="13">
        <f>SUBTOTAL(109,C29:C54)</f>
        <v>98</v>
      </c>
      <c r="D55" s="14">
        <f>SUBTOTAL(109,D29:D54)</f>
        <v>29196475.289999999</v>
      </c>
    </row>
    <row r="56" spans="1:9" ht="15.75" thickTop="1" x14ac:dyDescent="0.25"/>
  </sheetData>
  <mergeCells count="5">
    <mergeCell ref="L1:Q1"/>
    <mergeCell ref="A9:X9"/>
    <mergeCell ref="B12:C12"/>
    <mergeCell ref="D12:E12"/>
    <mergeCell ref="F12:G12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7C20-0963-45DF-9CD5-3541D344196E}">
  <dimension ref="A1:P69"/>
  <sheetViews>
    <sheetView workbookViewId="0">
      <selection activeCell="H29" sqref="H29"/>
    </sheetView>
  </sheetViews>
  <sheetFormatPr baseColWidth="10" defaultRowHeight="15" x14ac:dyDescent="0.25"/>
  <cols>
    <col min="1" max="1" width="36.85546875" style="9" customWidth="1"/>
    <col min="2" max="2" width="27.5703125" style="9" customWidth="1"/>
    <col min="3" max="3" width="22.140625" style="9" customWidth="1"/>
    <col min="4" max="4" width="18.85546875" style="9" bestFit="1" customWidth="1"/>
    <col min="5" max="5" width="14" style="9" bestFit="1" customWidth="1"/>
    <col min="6" max="6" width="18.140625" style="9" customWidth="1"/>
    <col min="7" max="7" width="35.42578125" style="9" bestFit="1" customWidth="1"/>
    <col min="8" max="8" width="35.42578125" style="9" customWidth="1"/>
    <col min="9" max="10" width="11.42578125" style="9"/>
    <col min="11" max="11" width="18.85546875" style="9" customWidth="1"/>
    <col min="12" max="12" width="14.5703125" style="9" customWidth="1"/>
    <col min="13" max="13" width="12.140625" style="9" customWidth="1"/>
    <col min="14" max="16384" width="11.42578125" style="9"/>
  </cols>
  <sheetData>
    <row r="1" spans="1:16" s="22" customFormat="1" ht="53.25" customHeight="1" thickBot="1" x14ac:dyDescent="0.3">
      <c r="A1" s="17"/>
      <c r="B1" s="1"/>
      <c r="C1" s="2"/>
      <c r="D1" s="18"/>
      <c r="E1" s="18"/>
      <c r="F1" s="19"/>
      <c r="G1" s="20"/>
      <c r="H1" s="20"/>
      <c r="I1" s="17"/>
      <c r="J1" s="17"/>
      <c r="K1" s="20"/>
      <c r="L1" s="21" t="s">
        <v>0</v>
      </c>
      <c r="M1" s="17"/>
      <c r="N1" s="17"/>
      <c r="O1" s="17"/>
      <c r="P1" s="17"/>
    </row>
    <row r="2" spans="1:16" s="22" customFormat="1" ht="15" customHeight="1" x14ac:dyDescent="0.25">
      <c r="B2" s="23"/>
      <c r="C2" s="24"/>
      <c r="D2" s="9"/>
      <c r="E2" s="9"/>
      <c r="F2" s="25"/>
      <c r="G2" s="26"/>
      <c r="H2" s="26"/>
      <c r="I2" s="26"/>
      <c r="J2" s="26"/>
      <c r="K2" s="26"/>
      <c r="L2" s="26"/>
    </row>
    <row r="3" spans="1:16" s="22" customFormat="1" ht="15" customHeight="1" x14ac:dyDescent="0.25">
      <c r="A3" s="27" t="s">
        <v>45</v>
      </c>
      <c r="B3" s="23"/>
      <c r="C3" s="24"/>
      <c r="D3" s="9"/>
      <c r="E3" s="9"/>
      <c r="F3" s="25"/>
      <c r="G3" s="26"/>
      <c r="H3" s="26"/>
      <c r="I3" s="26"/>
      <c r="J3" s="26"/>
      <c r="K3" s="26"/>
      <c r="L3" s="26"/>
    </row>
    <row r="4" spans="1:16" s="22" customFormat="1" ht="15" customHeight="1" x14ac:dyDescent="0.25">
      <c r="A4" s="27" t="s">
        <v>46</v>
      </c>
      <c r="B4" s="23"/>
      <c r="C4" s="24"/>
      <c r="D4" s="9"/>
      <c r="E4" s="9"/>
      <c r="F4" s="25"/>
      <c r="G4" s="26"/>
      <c r="H4" s="26"/>
      <c r="I4" s="26"/>
      <c r="J4" s="26"/>
      <c r="K4" s="26"/>
      <c r="L4" s="26"/>
    </row>
    <row r="5" spans="1:16" s="22" customFormat="1" ht="15" customHeight="1" x14ac:dyDescent="0.25">
      <c r="A5" s="28" t="s">
        <v>47</v>
      </c>
      <c r="B5" s="23"/>
      <c r="C5" s="24"/>
      <c r="D5" s="9"/>
      <c r="E5" s="9"/>
      <c r="F5" s="25"/>
      <c r="G5" s="26"/>
      <c r="H5" s="26"/>
      <c r="I5" s="26"/>
      <c r="J5" s="26"/>
      <c r="K5" s="26"/>
      <c r="L5" s="26"/>
    </row>
    <row r="6" spans="1:16" s="22" customFormat="1" ht="15" customHeight="1" x14ac:dyDescent="0.25">
      <c r="A6" s="27" t="s">
        <v>4</v>
      </c>
      <c r="B6" s="23"/>
      <c r="C6" s="24"/>
      <c r="D6" s="9"/>
      <c r="E6" s="9"/>
      <c r="F6" s="25"/>
      <c r="G6" s="26"/>
      <c r="H6" s="26"/>
      <c r="I6" s="26"/>
      <c r="J6" s="26"/>
      <c r="K6" s="26"/>
      <c r="L6" s="26"/>
    </row>
    <row r="7" spans="1:16" s="22" customFormat="1" ht="15" customHeight="1" x14ac:dyDescent="0.25">
      <c r="A7" s="27"/>
      <c r="B7" s="23"/>
      <c r="C7" s="24"/>
      <c r="D7" s="9"/>
      <c r="E7" s="9"/>
      <c r="F7" s="25"/>
      <c r="G7" s="26"/>
      <c r="H7" s="26"/>
      <c r="I7" s="26"/>
      <c r="J7" s="26"/>
      <c r="K7" s="26"/>
      <c r="L7" s="26"/>
    </row>
    <row r="8" spans="1:16" s="22" customFormat="1" ht="15" customHeight="1" x14ac:dyDescent="0.25">
      <c r="A8" s="29" t="s">
        <v>48</v>
      </c>
      <c r="B8" s="23"/>
      <c r="C8" s="24"/>
      <c r="D8" s="9"/>
      <c r="E8" s="9"/>
      <c r="F8" s="25"/>
      <c r="G8" s="26"/>
      <c r="H8" s="26"/>
      <c r="I8" s="26"/>
      <c r="J8" s="26"/>
      <c r="K8" s="26"/>
      <c r="L8" s="26"/>
    </row>
    <row r="11" spans="1:16" s="22" customFormat="1" ht="29.25" customHeight="1" x14ac:dyDescent="0.2">
      <c r="A11" s="58" t="s">
        <v>49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6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spans="1:16" ht="1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1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x14ac:dyDescent="0.25">
      <c r="D15" s="61"/>
      <c r="E15" s="61"/>
    </row>
    <row r="16" spans="1:16" x14ac:dyDescent="0.25">
      <c r="B16" s="60" t="s">
        <v>50</v>
      </c>
      <c r="C16" s="60"/>
      <c r="D16" s="60" t="s">
        <v>51</v>
      </c>
      <c r="E16" s="60"/>
      <c r="F16" s="60" t="s">
        <v>52</v>
      </c>
      <c r="G16" s="60"/>
      <c r="H16" s="32"/>
    </row>
    <row r="17" spans="1:8" x14ac:dyDescent="0.25">
      <c r="A17" s="9" t="s">
        <v>9</v>
      </c>
      <c r="B17" s="33" t="s">
        <v>53</v>
      </c>
      <c r="C17" s="33" t="s">
        <v>11</v>
      </c>
      <c r="D17" s="33" t="s">
        <v>54</v>
      </c>
      <c r="E17" s="33" t="s">
        <v>55</v>
      </c>
      <c r="F17" s="33" t="s">
        <v>14</v>
      </c>
      <c r="G17" s="33" t="s">
        <v>15</v>
      </c>
      <c r="H17" s="33"/>
    </row>
    <row r="18" spans="1:8" x14ac:dyDescent="0.25">
      <c r="A18" s="9" t="s">
        <v>56</v>
      </c>
      <c r="B18" s="9">
        <v>101</v>
      </c>
      <c r="C18" s="11">
        <v>7605295.8799999999</v>
      </c>
      <c r="D18" s="9">
        <v>59</v>
      </c>
      <c r="E18" s="11">
        <v>5754475.2199999997</v>
      </c>
      <c r="F18" s="12">
        <f t="shared" ref="F18:G21" si="0">D18/B18</f>
        <v>0.58415841584158412</v>
      </c>
      <c r="G18" s="34">
        <f t="shared" si="0"/>
        <v>0.75664054506187073</v>
      </c>
      <c r="H18" s="34"/>
    </row>
    <row r="19" spans="1:8" x14ac:dyDescent="0.25">
      <c r="A19" s="9" t="s">
        <v>57</v>
      </c>
      <c r="B19" s="9">
        <v>18</v>
      </c>
      <c r="C19" s="11">
        <v>84013.36</v>
      </c>
      <c r="D19" s="9">
        <v>7</v>
      </c>
      <c r="E19" s="11">
        <v>20163.36</v>
      </c>
      <c r="F19" s="12">
        <f t="shared" si="0"/>
        <v>0.3888888888888889</v>
      </c>
      <c r="G19" s="34">
        <f t="shared" si="0"/>
        <v>0.2400018282806449</v>
      </c>
      <c r="H19" s="34"/>
    </row>
    <row r="20" spans="1:8" x14ac:dyDescent="0.25">
      <c r="A20" s="9" t="s">
        <v>58</v>
      </c>
      <c r="B20" s="9">
        <v>510</v>
      </c>
      <c r="C20" s="11">
        <v>1964996.67</v>
      </c>
      <c r="D20" s="9">
        <v>269</v>
      </c>
      <c r="E20" s="11">
        <v>898264.71</v>
      </c>
      <c r="F20" s="12">
        <f t="shared" si="0"/>
        <v>0.52745098039215688</v>
      </c>
      <c r="G20" s="34">
        <f t="shared" si="0"/>
        <v>0.45713294262223864</v>
      </c>
      <c r="H20" s="34"/>
    </row>
    <row r="21" spans="1:8" ht="15.75" thickBot="1" x14ac:dyDescent="0.3">
      <c r="A21" s="13" t="s">
        <v>24</v>
      </c>
      <c r="B21" s="13">
        <f>SUM(B18:B20)</f>
        <v>629</v>
      </c>
      <c r="C21" s="14">
        <f>SUM(C18:C20)</f>
        <v>9654305.9100000001</v>
      </c>
      <c r="D21" s="13">
        <f>SUM(D18:D20)</f>
        <v>335</v>
      </c>
      <c r="E21" s="14">
        <f>SUM(E18:E20)</f>
        <v>6672903.29</v>
      </c>
      <c r="F21" s="15">
        <f t="shared" si="0"/>
        <v>0.53259141494435613</v>
      </c>
      <c r="G21" s="35">
        <f t="shared" si="0"/>
        <v>0.69118415681112388</v>
      </c>
      <c r="H21" s="36"/>
    </row>
    <row r="22" spans="1:8" ht="15.75" thickTop="1" x14ac:dyDescent="0.25"/>
    <row r="24" spans="1:8" x14ac:dyDescent="0.25">
      <c r="A24" s="37" t="s">
        <v>59</v>
      </c>
      <c r="B24" s="37"/>
    </row>
    <row r="25" spans="1:8" x14ac:dyDescent="0.25">
      <c r="A25" s="9" t="s">
        <v>60</v>
      </c>
      <c r="B25" s="9" t="s">
        <v>61</v>
      </c>
      <c r="C25" s="9" t="s">
        <v>53</v>
      </c>
      <c r="D25" s="11" t="s">
        <v>11</v>
      </c>
    </row>
    <row r="26" spans="1:8" x14ac:dyDescent="0.25">
      <c r="A26" s="9" t="s">
        <v>32</v>
      </c>
      <c r="B26" s="9" t="s">
        <v>56</v>
      </c>
      <c r="C26" s="9">
        <v>31</v>
      </c>
      <c r="D26" s="11">
        <v>3986632.2199999997</v>
      </c>
    </row>
    <row r="27" spans="1:8" x14ac:dyDescent="0.25">
      <c r="A27" s="9" t="s">
        <v>32</v>
      </c>
      <c r="B27" s="9" t="s">
        <v>57</v>
      </c>
      <c r="C27" s="9">
        <v>3</v>
      </c>
      <c r="D27" s="11">
        <v>1368</v>
      </c>
    </row>
    <row r="28" spans="1:8" x14ac:dyDescent="0.25">
      <c r="A28" s="9" t="s">
        <v>32</v>
      </c>
      <c r="B28" s="9" t="s">
        <v>58</v>
      </c>
      <c r="C28" s="9">
        <v>118</v>
      </c>
      <c r="D28" s="11">
        <v>322298.62</v>
      </c>
    </row>
    <row r="29" spans="1:8" x14ac:dyDescent="0.25">
      <c r="A29" s="9" t="s">
        <v>38</v>
      </c>
      <c r="B29" s="9" t="s">
        <v>56</v>
      </c>
      <c r="C29" s="9">
        <v>5</v>
      </c>
      <c r="D29" s="11">
        <v>858100</v>
      </c>
    </row>
    <row r="30" spans="1:8" x14ac:dyDescent="0.25">
      <c r="A30" s="9" t="s">
        <v>38</v>
      </c>
      <c r="B30" s="9" t="s">
        <v>57</v>
      </c>
      <c r="C30" s="9">
        <v>2</v>
      </c>
      <c r="D30" s="11">
        <v>14095.36</v>
      </c>
    </row>
    <row r="31" spans="1:8" x14ac:dyDescent="0.25">
      <c r="A31" s="9" t="s">
        <v>38</v>
      </c>
      <c r="B31" s="9" t="s">
        <v>58</v>
      </c>
      <c r="C31" s="9">
        <v>10</v>
      </c>
      <c r="D31" s="11">
        <v>142533</v>
      </c>
    </row>
    <row r="32" spans="1:8" x14ac:dyDescent="0.25">
      <c r="A32" s="9" t="s">
        <v>41</v>
      </c>
      <c r="B32" s="9" t="s">
        <v>56</v>
      </c>
      <c r="C32" s="9">
        <v>1</v>
      </c>
      <c r="D32" s="11">
        <v>10743</v>
      </c>
    </row>
    <row r="33" spans="1:16" x14ac:dyDescent="0.25">
      <c r="A33" s="9" t="s">
        <v>41</v>
      </c>
      <c r="B33" s="9" t="s">
        <v>57</v>
      </c>
      <c r="C33" s="9">
        <v>1</v>
      </c>
      <c r="D33" s="11">
        <v>350</v>
      </c>
      <c r="G33" s="38"/>
      <c r="H33" s="38"/>
      <c r="I33" s="39"/>
      <c r="J33" s="62"/>
      <c r="K33" s="62"/>
      <c r="L33" s="62"/>
      <c r="M33" s="62"/>
      <c r="N33" s="62"/>
      <c r="O33" s="62"/>
      <c r="P33" s="40"/>
    </row>
    <row r="34" spans="1:16" x14ac:dyDescent="0.25">
      <c r="A34" s="9" t="s">
        <v>41</v>
      </c>
      <c r="B34" s="9" t="s">
        <v>58</v>
      </c>
      <c r="C34" s="9">
        <v>43</v>
      </c>
      <c r="D34" s="11">
        <v>31185</v>
      </c>
      <c r="G34" s="38"/>
      <c r="H34" s="38"/>
      <c r="I34" s="38"/>
      <c r="J34" s="38"/>
      <c r="K34" s="38"/>
      <c r="L34" s="38"/>
      <c r="M34" s="38"/>
      <c r="N34" s="38"/>
      <c r="O34" s="38"/>
      <c r="P34" s="40"/>
    </row>
    <row r="35" spans="1:16" x14ac:dyDescent="0.25">
      <c r="A35" s="9" t="s">
        <v>42</v>
      </c>
      <c r="B35" s="9" t="s">
        <v>56</v>
      </c>
      <c r="C35" s="9">
        <v>19</v>
      </c>
      <c r="D35" s="11">
        <v>843000</v>
      </c>
      <c r="G35" s="37" t="s">
        <v>62</v>
      </c>
      <c r="H35" s="31" t="s">
        <v>63</v>
      </c>
      <c r="I35" s="60" t="s">
        <v>64</v>
      </c>
      <c r="J35" s="60"/>
      <c r="K35" s="37" t="s">
        <v>65</v>
      </c>
      <c r="L35" s="60" t="s">
        <v>66</v>
      </c>
      <c r="M35" s="60"/>
      <c r="N35" s="60" t="s">
        <v>67</v>
      </c>
      <c r="O35" s="60"/>
      <c r="P35" s="60" t="s">
        <v>24</v>
      </c>
    </row>
    <row r="36" spans="1:16" x14ac:dyDescent="0.25">
      <c r="A36" s="9" t="s">
        <v>42</v>
      </c>
      <c r="B36" s="9" t="s">
        <v>57</v>
      </c>
      <c r="C36" s="9">
        <v>1</v>
      </c>
      <c r="D36" s="11">
        <v>4350</v>
      </c>
      <c r="G36" s="37" t="s">
        <v>31</v>
      </c>
      <c r="H36" s="37" t="s">
        <v>68</v>
      </c>
      <c r="I36" s="31" t="s">
        <v>68</v>
      </c>
      <c r="J36" s="31" t="s">
        <v>69</v>
      </c>
      <c r="K36" s="31" t="s">
        <v>68</v>
      </c>
      <c r="L36" s="31" t="s">
        <v>68</v>
      </c>
      <c r="M36" s="31" t="s">
        <v>69</v>
      </c>
      <c r="N36" s="31" t="s">
        <v>68</v>
      </c>
      <c r="O36" s="31" t="s">
        <v>69</v>
      </c>
      <c r="P36" s="60"/>
    </row>
    <row r="37" spans="1:16" x14ac:dyDescent="0.25">
      <c r="A37" s="9" t="s">
        <v>42</v>
      </c>
      <c r="B37" s="9" t="s">
        <v>58</v>
      </c>
      <c r="C37" s="9">
        <v>86</v>
      </c>
      <c r="D37" s="11">
        <v>283429.87</v>
      </c>
      <c r="G37" s="41" t="s">
        <v>33</v>
      </c>
      <c r="H37" s="41"/>
      <c r="I37" s="42">
        <v>4</v>
      </c>
      <c r="J37" s="42">
        <v>2</v>
      </c>
      <c r="K37" s="42">
        <v>2</v>
      </c>
      <c r="L37" s="42">
        <v>4</v>
      </c>
      <c r="M37" s="42"/>
      <c r="N37" s="42">
        <v>22</v>
      </c>
      <c r="O37" s="42">
        <v>5</v>
      </c>
      <c r="P37" s="42">
        <f t="shared" ref="P37:P45" si="1">SUM(H37:O37)</f>
        <v>39</v>
      </c>
    </row>
    <row r="38" spans="1:16" x14ac:dyDescent="0.25">
      <c r="A38" s="9" t="s">
        <v>43</v>
      </c>
      <c r="B38" s="9" t="s">
        <v>56</v>
      </c>
      <c r="C38" s="9">
        <v>3</v>
      </c>
      <c r="D38" s="11">
        <v>56000</v>
      </c>
      <c r="G38" s="43" t="s">
        <v>34</v>
      </c>
      <c r="H38" s="43">
        <v>1</v>
      </c>
      <c r="I38" s="44"/>
      <c r="J38" s="44">
        <v>1</v>
      </c>
      <c r="K38" s="44"/>
      <c r="L38" s="44"/>
      <c r="M38" s="44"/>
      <c r="N38" s="44"/>
      <c r="O38" s="44"/>
      <c r="P38" s="44">
        <f t="shared" si="1"/>
        <v>2</v>
      </c>
    </row>
    <row r="39" spans="1:16" x14ac:dyDescent="0.25">
      <c r="A39" s="9" t="s">
        <v>43</v>
      </c>
      <c r="B39" s="9" t="s">
        <v>58</v>
      </c>
      <c r="C39" s="9">
        <v>12</v>
      </c>
      <c r="D39" s="11">
        <v>118818.22</v>
      </c>
      <c r="G39" s="45" t="s">
        <v>35</v>
      </c>
      <c r="H39" s="45"/>
      <c r="I39" s="46"/>
      <c r="J39" s="46">
        <v>2</v>
      </c>
      <c r="K39" s="46">
        <v>1</v>
      </c>
      <c r="L39" s="46"/>
      <c r="M39" s="46"/>
      <c r="N39" s="46"/>
      <c r="O39" s="46">
        <v>2</v>
      </c>
      <c r="P39" s="42">
        <f t="shared" si="1"/>
        <v>5</v>
      </c>
    </row>
    <row r="40" spans="1:16" x14ac:dyDescent="0.25">
      <c r="A40" s="47" t="s">
        <v>24</v>
      </c>
      <c r="B40" s="47"/>
      <c r="C40" s="47">
        <f>SUBTOTAL(109,C26:C39)</f>
        <v>335</v>
      </c>
      <c r="D40" s="48">
        <f>SUBTOTAL(109,D26:D39)</f>
        <v>6672903.29</v>
      </c>
      <c r="G40" s="43" t="s">
        <v>36</v>
      </c>
      <c r="H40" s="43"/>
      <c r="I40" s="44"/>
      <c r="J40" s="44"/>
      <c r="K40" s="44"/>
      <c r="L40" s="44"/>
      <c r="M40" s="44"/>
      <c r="N40" s="44">
        <v>1</v>
      </c>
      <c r="O40" s="44">
        <v>1</v>
      </c>
      <c r="P40" s="44">
        <f t="shared" si="1"/>
        <v>2</v>
      </c>
    </row>
    <row r="41" spans="1:16" x14ac:dyDescent="0.25">
      <c r="G41" s="45" t="s">
        <v>37</v>
      </c>
      <c r="H41" s="45"/>
      <c r="I41" s="46">
        <v>1</v>
      </c>
      <c r="J41" s="46"/>
      <c r="K41" s="46"/>
      <c r="L41" s="46"/>
      <c r="M41" s="46"/>
      <c r="N41" s="46">
        <v>3</v>
      </c>
      <c r="O41" s="46"/>
      <c r="P41" s="42">
        <f t="shared" si="1"/>
        <v>4</v>
      </c>
    </row>
    <row r="42" spans="1:16" x14ac:dyDescent="0.25">
      <c r="B42" s="49"/>
      <c r="G42" s="43" t="s">
        <v>39</v>
      </c>
      <c r="H42" s="43"/>
      <c r="I42" s="44"/>
      <c r="J42" s="44"/>
      <c r="K42" s="44"/>
      <c r="L42" s="44"/>
      <c r="M42" s="44"/>
      <c r="N42" s="44">
        <v>2</v>
      </c>
      <c r="O42" s="44">
        <v>1</v>
      </c>
      <c r="P42" s="44">
        <f t="shared" si="1"/>
        <v>3</v>
      </c>
    </row>
    <row r="43" spans="1:16" x14ac:dyDescent="0.25">
      <c r="B43" s="49"/>
      <c r="G43" s="50" t="s">
        <v>40</v>
      </c>
      <c r="H43" s="50"/>
      <c r="I43" s="51">
        <v>3</v>
      </c>
      <c r="J43" s="51"/>
      <c r="K43" s="51"/>
      <c r="L43" s="51">
        <v>2</v>
      </c>
      <c r="M43" s="51">
        <v>3</v>
      </c>
      <c r="N43" s="51">
        <v>8</v>
      </c>
      <c r="O43" s="51">
        <v>9</v>
      </c>
      <c r="P43" s="42">
        <f t="shared" si="1"/>
        <v>25</v>
      </c>
    </row>
    <row r="44" spans="1:16" x14ac:dyDescent="0.25">
      <c r="A44" s="37" t="s">
        <v>70</v>
      </c>
      <c r="B44" s="49"/>
      <c r="G44" s="52" t="s">
        <v>71</v>
      </c>
      <c r="H44" s="52"/>
      <c r="I44" s="53"/>
      <c r="J44" s="53"/>
      <c r="K44" s="53"/>
      <c r="L44" s="53"/>
      <c r="M44" s="53">
        <v>1</v>
      </c>
      <c r="N44" s="53"/>
      <c r="O44" s="53"/>
      <c r="P44" s="53">
        <f t="shared" si="1"/>
        <v>1</v>
      </c>
    </row>
    <row r="45" spans="1:16" ht="15.75" thickBot="1" x14ac:dyDescent="0.3">
      <c r="A45" s="9" t="s">
        <v>60</v>
      </c>
      <c r="B45" s="9" t="s">
        <v>72</v>
      </c>
      <c r="C45" s="9" t="s">
        <v>53</v>
      </c>
      <c r="D45" s="9" t="s">
        <v>11</v>
      </c>
      <c r="G45" s="54" t="s">
        <v>24</v>
      </c>
      <c r="H45" s="54">
        <f t="shared" ref="H45:O45" si="2">SUM(H37:H44)</f>
        <v>1</v>
      </c>
      <c r="I45" s="55">
        <f t="shared" si="2"/>
        <v>8</v>
      </c>
      <c r="J45" s="55">
        <f t="shared" si="2"/>
        <v>5</v>
      </c>
      <c r="K45" s="55">
        <f t="shared" si="2"/>
        <v>3</v>
      </c>
      <c r="L45" s="55">
        <f t="shared" si="2"/>
        <v>6</v>
      </c>
      <c r="M45" s="55">
        <f t="shared" si="2"/>
        <v>4</v>
      </c>
      <c r="N45" s="55">
        <f t="shared" si="2"/>
        <v>36</v>
      </c>
      <c r="O45" s="55">
        <f t="shared" si="2"/>
        <v>18</v>
      </c>
      <c r="P45" s="55">
        <f t="shared" si="1"/>
        <v>81</v>
      </c>
    </row>
    <row r="46" spans="1:16" ht="15.75" thickTop="1" x14ac:dyDescent="0.25">
      <c r="A46" s="9" t="s">
        <v>32</v>
      </c>
      <c r="B46" s="9" t="s">
        <v>33</v>
      </c>
      <c r="C46" s="9">
        <v>124</v>
      </c>
      <c r="D46" s="11">
        <v>2651356.9000000004</v>
      </c>
    </row>
    <row r="47" spans="1:16" x14ac:dyDescent="0.25">
      <c r="A47" s="9" t="s">
        <v>32</v>
      </c>
      <c r="B47" s="9" t="s">
        <v>35</v>
      </c>
      <c r="C47" s="9">
        <v>2</v>
      </c>
      <c r="D47" s="11">
        <v>5960</v>
      </c>
    </row>
    <row r="48" spans="1:16" x14ac:dyDescent="0.25">
      <c r="A48" s="9" t="s">
        <v>32</v>
      </c>
      <c r="B48" s="9" t="s">
        <v>36</v>
      </c>
      <c r="C48" s="9">
        <v>1</v>
      </c>
      <c r="D48" s="11">
        <v>10000</v>
      </c>
    </row>
    <row r="49" spans="1:4" x14ac:dyDescent="0.25">
      <c r="A49" s="9" t="s">
        <v>32</v>
      </c>
      <c r="B49" s="9" t="s">
        <v>37</v>
      </c>
      <c r="C49" s="9">
        <v>2</v>
      </c>
      <c r="D49" s="11">
        <v>119520</v>
      </c>
    </row>
    <row r="50" spans="1:4" x14ac:dyDescent="0.25">
      <c r="A50" s="9" t="s">
        <v>32</v>
      </c>
      <c r="B50" s="9" t="s">
        <v>39</v>
      </c>
      <c r="C50" s="9">
        <v>8</v>
      </c>
      <c r="D50" s="11">
        <v>1126311.94</v>
      </c>
    </row>
    <row r="51" spans="1:4" x14ac:dyDescent="0.25">
      <c r="A51" s="9" t="s">
        <v>32</v>
      </c>
      <c r="B51" s="9" t="s">
        <v>40</v>
      </c>
      <c r="C51" s="9">
        <v>15</v>
      </c>
      <c r="D51" s="11">
        <v>397150</v>
      </c>
    </row>
    <row r="52" spans="1:4" x14ac:dyDescent="0.25">
      <c r="A52" s="9" t="s">
        <v>38</v>
      </c>
      <c r="B52" s="9" t="s">
        <v>33</v>
      </c>
      <c r="C52" s="9">
        <v>8</v>
      </c>
      <c r="D52" s="11">
        <v>188394</v>
      </c>
    </row>
    <row r="53" spans="1:4" x14ac:dyDescent="0.25">
      <c r="A53" s="9" t="s">
        <v>38</v>
      </c>
      <c r="B53" s="9" t="s">
        <v>34</v>
      </c>
      <c r="C53" s="9">
        <v>3</v>
      </c>
      <c r="D53" s="11">
        <v>648796.36</v>
      </c>
    </row>
    <row r="54" spans="1:4" x14ac:dyDescent="0.25">
      <c r="A54" s="9" t="s">
        <v>38</v>
      </c>
      <c r="B54" s="9" t="s">
        <v>35</v>
      </c>
      <c r="C54" s="9">
        <v>3</v>
      </c>
      <c r="D54" s="11">
        <v>62541</v>
      </c>
    </row>
    <row r="55" spans="1:4" x14ac:dyDescent="0.25">
      <c r="A55" s="9" t="s">
        <v>38</v>
      </c>
      <c r="B55" s="9" t="s">
        <v>37</v>
      </c>
      <c r="C55" s="9">
        <v>1</v>
      </c>
      <c r="D55" s="11">
        <v>18000</v>
      </c>
    </row>
    <row r="56" spans="1:4" x14ac:dyDescent="0.25">
      <c r="A56" s="9" t="s">
        <v>38</v>
      </c>
      <c r="B56" s="9" t="s">
        <v>40</v>
      </c>
      <c r="C56" s="9">
        <v>1</v>
      </c>
      <c r="D56" s="11">
        <v>47997</v>
      </c>
    </row>
    <row r="57" spans="1:4" x14ac:dyDescent="0.25">
      <c r="A57" s="9" t="s">
        <v>38</v>
      </c>
      <c r="B57" s="9" t="s">
        <v>71</v>
      </c>
      <c r="C57" s="9">
        <v>1</v>
      </c>
      <c r="D57" s="11">
        <v>49000</v>
      </c>
    </row>
    <row r="58" spans="1:4" x14ac:dyDescent="0.25">
      <c r="A58" s="9" t="s">
        <v>41</v>
      </c>
      <c r="B58" s="9" t="s">
        <v>33</v>
      </c>
      <c r="C58" s="9">
        <v>2</v>
      </c>
      <c r="D58" s="11">
        <v>650</v>
      </c>
    </row>
    <row r="59" spans="1:4" x14ac:dyDescent="0.25">
      <c r="A59" s="9" t="s">
        <v>41</v>
      </c>
      <c r="B59" s="9" t="s">
        <v>34</v>
      </c>
      <c r="C59" s="9">
        <v>1</v>
      </c>
      <c r="D59" s="11">
        <v>10743</v>
      </c>
    </row>
    <row r="60" spans="1:4" x14ac:dyDescent="0.25">
      <c r="A60" s="9" t="s">
        <v>41</v>
      </c>
      <c r="B60" s="9" t="s">
        <v>35</v>
      </c>
      <c r="C60" s="9">
        <v>1</v>
      </c>
      <c r="D60" s="11">
        <v>460</v>
      </c>
    </row>
    <row r="61" spans="1:4" x14ac:dyDescent="0.25">
      <c r="A61" s="9" t="s">
        <v>41</v>
      </c>
      <c r="B61" s="9" t="s">
        <v>40</v>
      </c>
      <c r="C61" s="9">
        <v>41</v>
      </c>
      <c r="D61" s="11">
        <v>30425</v>
      </c>
    </row>
    <row r="62" spans="1:4" x14ac:dyDescent="0.25">
      <c r="A62" s="9" t="s">
        <v>42</v>
      </c>
      <c r="B62" s="9" t="s">
        <v>33</v>
      </c>
      <c r="C62" s="9">
        <v>89</v>
      </c>
      <c r="D62" s="11">
        <v>806533.87</v>
      </c>
    </row>
    <row r="63" spans="1:4" x14ac:dyDescent="0.25">
      <c r="A63" s="9" t="s">
        <v>42</v>
      </c>
      <c r="B63" s="9" t="s">
        <v>36</v>
      </c>
      <c r="C63" s="9">
        <v>1</v>
      </c>
      <c r="D63" s="11">
        <v>9500</v>
      </c>
    </row>
    <row r="64" spans="1:4" x14ac:dyDescent="0.25">
      <c r="A64" s="9" t="s">
        <v>42</v>
      </c>
      <c r="B64" s="9" t="s">
        <v>37</v>
      </c>
      <c r="C64" s="9">
        <v>6</v>
      </c>
      <c r="D64" s="11">
        <v>36025</v>
      </c>
    </row>
    <row r="65" spans="1:4" x14ac:dyDescent="0.25">
      <c r="A65" s="9" t="s">
        <v>42</v>
      </c>
      <c r="B65" s="9" t="s">
        <v>39</v>
      </c>
      <c r="C65" s="9">
        <v>1</v>
      </c>
      <c r="D65" s="11">
        <v>9500</v>
      </c>
    </row>
    <row r="66" spans="1:4" x14ac:dyDescent="0.25">
      <c r="A66" s="9" t="s">
        <v>42</v>
      </c>
      <c r="B66" s="9" t="s">
        <v>40</v>
      </c>
      <c r="C66" s="9">
        <v>9</v>
      </c>
      <c r="D66" s="11">
        <v>269221</v>
      </c>
    </row>
    <row r="67" spans="1:4" x14ac:dyDescent="0.25">
      <c r="A67" s="9" t="s">
        <v>43</v>
      </c>
      <c r="B67" s="9" t="s">
        <v>33</v>
      </c>
      <c r="C67" s="9">
        <v>6</v>
      </c>
      <c r="D67" s="11">
        <v>81400</v>
      </c>
    </row>
    <row r="68" spans="1:4" x14ac:dyDescent="0.25">
      <c r="A68" s="9" t="s">
        <v>43</v>
      </c>
      <c r="B68" s="9" t="s">
        <v>40</v>
      </c>
      <c r="C68" s="9">
        <v>9</v>
      </c>
      <c r="D68" s="11">
        <v>93418.22</v>
      </c>
    </row>
    <row r="69" spans="1:4" x14ac:dyDescent="0.25">
      <c r="A69" s="47" t="s">
        <v>24</v>
      </c>
      <c r="B69" s="47"/>
      <c r="C69" s="47">
        <f>SUBTOTAL(109,C46:C68)</f>
        <v>335</v>
      </c>
      <c r="D69" s="48">
        <f>SUBTOTAL(109,D46:D68)</f>
        <v>6672903.29</v>
      </c>
    </row>
  </sheetData>
  <mergeCells count="12">
    <mergeCell ref="I35:J35"/>
    <mergeCell ref="L35:M35"/>
    <mergeCell ref="N35:O35"/>
    <mergeCell ref="P35:P36"/>
    <mergeCell ref="A11:P12"/>
    <mergeCell ref="D15:E15"/>
    <mergeCell ref="B16:C16"/>
    <mergeCell ref="D16:E16"/>
    <mergeCell ref="F16:G16"/>
    <mergeCell ref="J33:K33"/>
    <mergeCell ref="L33:M33"/>
    <mergeCell ref="N33:O3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2025_Centros singulares_proxect</vt:lpstr>
      <vt:lpstr>2025_Centros singulares I+D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2026-04-09T06:43:34Z</dcterms:created>
  <dcterms:modified xsi:type="dcterms:W3CDTF">2026-04-28T07:52:15Z</dcterms:modified>
</cp:coreProperties>
</file>