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4-2025\2024_2025_Enquisas de satisfacción\"/>
    </mc:Choice>
  </mc:AlternateContent>
  <xr:revisionPtr revIDLastSave="0" documentId="11_A2C1C9B3E582F395594AA9CA93426369DA5645E2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PORTADA" sheetId="6" r:id="rId1"/>
    <sheet name="RESP 1_Org e Des" sheetId="5" r:id="rId2"/>
    <sheet name="RESP 2_Info e Transp" sheetId="16" r:id="rId3"/>
    <sheet name="RESP 3_Calidade" sheetId="17" r:id="rId4"/>
    <sheet name="RESP 4_RecHumanos" sheetId="18" r:id="rId5"/>
    <sheet name="RESP 5_RecMateriais" sheetId="19" r:id="rId6"/>
    <sheet name="RESP 6_Xeral" sheetId="21" r:id="rId7"/>
    <sheet name="RESP Totais" sheetId="12" r:id="rId8"/>
    <sheet name="Fort e PM" sheetId="15" r:id="rId9"/>
    <sheet name="Expectativas" sheetId="22" r:id="rId10"/>
  </sheets>
  <definedNames>
    <definedName name="_xlnm.Print_Area" localSheetId="9">Expectativas!$A$1:$B$32</definedName>
    <definedName name="_xlnm.Print_Area" localSheetId="8">'Fort e PM'!$A$1:$B$33</definedName>
    <definedName name="_xlnm.Print_Area" localSheetId="0">PORTADA!$A$1:$G$47</definedName>
    <definedName name="_xlnm.Print_Area" localSheetId="1">'RESP 1_Org e Des'!$A$1:$E$31</definedName>
    <definedName name="_xlnm.Print_Area" localSheetId="2">'RESP 2_Info e Transp'!$A$1:$E$29</definedName>
    <definedName name="_xlnm.Print_Area" localSheetId="3">'RESP 3_Calidade'!$A$1:$E$29</definedName>
    <definedName name="_xlnm.Print_Area" localSheetId="4">'RESP 4_RecHumanos'!$A$1:$E$30</definedName>
    <definedName name="_xlnm.Print_Area" localSheetId="5">'RESP 5_RecMateriais'!$A$1:$E$29</definedName>
    <definedName name="_xlnm.Print_Area" localSheetId="6">'RESP 6_Xeral'!$A$1:$E$28</definedName>
    <definedName name="_xlnm.Print_Area" localSheetId="7">'RESP Totais'!$A$1:$G$58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B4" i="17"/>
  <c r="B4" i="18"/>
  <c r="B4" i="19"/>
  <c r="B4" i="21"/>
  <c r="B4" i="5"/>
  <c r="B5" i="12" s="1"/>
  <c r="B5" i="19"/>
  <c r="F17" i="12" s="1"/>
  <c r="B6" i="18"/>
  <c r="B5" i="18"/>
  <c r="B5" i="17"/>
  <c r="B5" i="16"/>
  <c r="B7" i="5"/>
  <c r="B8" i="12" s="1"/>
  <c r="H8" i="12" s="1"/>
  <c r="B5" i="5"/>
  <c r="B6" i="12" s="1"/>
  <c r="H6" i="12" s="1"/>
  <c r="B6" i="5"/>
  <c r="B7" i="12" s="1"/>
  <c r="H7" i="12" s="1"/>
  <c r="E6" i="5" l="1"/>
  <c r="B6" i="16"/>
  <c r="B8" i="5"/>
  <c r="G18" i="12"/>
  <c r="H18" i="12" s="1"/>
  <c r="H17" i="12"/>
  <c r="F16" i="12"/>
  <c r="H16" i="12" s="1"/>
  <c r="E15" i="12"/>
  <c r="H15" i="12" s="1"/>
  <c r="E14" i="12"/>
  <c r="H14" i="12" s="1"/>
  <c r="E13" i="12"/>
  <c r="H13" i="12" s="1"/>
  <c r="D12" i="12"/>
  <c r="H12" i="12" s="1"/>
  <c r="D11" i="12"/>
  <c r="H11" i="12" s="1"/>
  <c r="C10" i="12"/>
  <c r="H10" i="12" s="1"/>
  <c r="C9" i="12"/>
  <c r="H9" i="12" s="1"/>
  <c r="H5" i="12"/>
  <c r="C19" i="12" l="1"/>
  <c r="E19" i="12"/>
  <c r="F19" i="12"/>
  <c r="D19" i="12"/>
  <c r="G19" i="12"/>
  <c r="B19" i="12"/>
  <c r="C20" i="12"/>
  <c r="E21" i="12"/>
  <c r="E20" i="12"/>
  <c r="I7" i="12" l="1"/>
  <c r="I13" i="12"/>
  <c r="I5" i="12"/>
  <c r="I8" i="12"/>
  <c r="I14" i="12"/>
  <c r="I9" i="12"/>
  <c r="I15" i="12"/>
  <c r="I10" i="12"/>
  <c r="I16" i="12"/>
  <c r="I11" i="12"/>
  <c r="I17" i="12"/>
  <c r="I6" i="12"/>
  <c r="I12" i="12"/>
  <c r="I18" i="12"/>
  <c r="B5" i="21"/>
  <c r="E4" i="21"/>
  <c r="E5" i="19"/>
  <c r="B6" i="19"/>
  <c r="E4" i="19"/>
  <c r="B7" i="18"/>
  <c r="E6" i="18"/>
  <c r="E5" i="18"/>
  <c r="E4" i="18"/>
  <c r="B6" i="17"/>
  <c r="E5" i="17"/>
  <c r="E4" i="17"/>
  <c r="E5" i="16"/>
  <c r="E4" i="16"/>
  <c r="E5" i="5" l="1"/>
  <c r="E7" i="5"/>
  <c r="E4" i="5"/>
</calcChain>
</file>

<file path=xl/sharedStrings.xml><?xml version="1.0" encoding="utf-8"?>
<sst xmlns="http://schemas.openxmlformats.org/spreadsheetml/2006/main" count="115" uniqueCount="66">
  <si>
    <t xml:space="preserve">GRUPO DE OPINIÓN  </t>
  </si>
  <si>
    <t>ORGANIZACIÓN E DESENVOLVEMENTO</t>
  </si>
  <si>
    <t>Pregunta</t>
  </si>
  <si>
    <t>Valoración (1-5)</t>
  </si>
  <si>
    <t>Elementos de mellora</t>
  </si>
  <si>
    <t>Observacións</t>
  </si>
  <si>
    <t>Media</t>
  </si>
  <si>
    <t>P3
Contacto</t>
  </si>
  <si>
    <t>INFORMACIÓN E TRANSPARENCIA</t>
  </si>
  <si>
    <t>P12
Equipamento</t>
  </si>
  <si>
    <t>RECURSOS HUMANOS</t>
  </si>
  <si>
    <t>RECURSOS MATERIAIS E SERVIZOS</t>
  </si>
  <si>
    <t>Síntese: Valoración xeral do funcionamento</t>
  </si>
  <si>
    <t>Preguntas</t>
  </si>
  <si>
    <t>XESTIÓN DA CALIDADE</t>
  </si>
  <si>
    <t>XESTIÓN DA CALIDADE
(SISTEMA DE GARANTÍA DE CALIDADE DE DOUTORAMENTO)</t>
  </si>
  <si>
    <t>VALORACIÓN XERAL</t>
  </si>
  <si>
    <t>Xestión da Titulación</t>
  </si>
  <si>
    <t>Recursos</t>
  </si>
  <si>
    <t>Media por dimensión</t>
  </si>
  <si>
    <t>Media por criterio</t>
  </si>
  <si>
    <t>Media global</t>
  </si>
  <si>
    <t>Propostas de mellora</t>
  </si>
  <si>
    <t>PROPOSTAS DE MELLORA</t>
  </si>
  <si>
    <t>Discusión grupal</t>
  </si>
  <si>
    <t>Área de Calidade</t>
  </si>
  <si>
    <t>P1
Xestión CAPDs</t>
  </si>
  <si>
    <t>P4
Coordinación servizos</t>
  </si>
  <si>
    <t>P2
Xestión Coordinador/a</t>
  </si>
  <si>
    <t>P5
Webs PD</t>
  </si>
  <si>
    <t>P6
Web Eido</t>
  </si>
  <si>
    <t>P7
Xestión QSP</t>
  </si>
  <si>
    <t>P8
Mellora</t>
  </si>
  <si>
    <t>P9
Estrutura</t>
  </si>
  <si>
    <t>P10
Dotación</t>
  </si>
  <si>
    <t>P11
Formación</t>
  </si>
  <si>
    <t>P13
Ferramentas</t>
  </si>
  <si>
    <t>P14
Xeral</t>
  </si>
  <si>
    <t>FORTALEZAS
(Aspectos positivos ou boas prácticas)</t>
  </si>
  <si>
    <t>Obxectivo de Calidade</t>
  </si>
  <si>
    <t>Grupo 2 - Temática: XXX</t>
  </si>
  <si>
    <t>Respuestas</t>
  </si>
  <si>
    <t xml:space="preserve">EXPECTATIVAS
(Relevantes)
</t>
  </si>
  <si>
    <t>EXPECTATIVAS
(non relevantes)</t>
  </si>
  <si>
    <r>
      <rPr>
        <b/>
        <sz val="28"/>
        <color rgb="FF7030A0"/>
        <rFont val="Arial"/>
        <family val="2"/>
      </rPr>
      <t>Satisfacción en Doutoramento</t>
    </r>
    <r>
      <rPr>
        <b/>
        <sz val="36"/>
        <color rgb="FF7030A0"/>
        <rFont val="Arial"/>
        <family val="2"/>
      </rPr>
      <t xml:space="preserve">
PAS campus Ourense 
</t>
    </r>
  </si>
  <si>
    <t>Informar aos titores/perfís autorizados das súas tarefas ou responsabilidades (actividades/avaliacións anuais).
Os coordinadores deben estar pendentes das tarefas e prazos administrativos.</t>
  </si>
  <si>
    <t>Sería conveniente dispor de mais tempo para tratar cos estudantes (na súa maioría por teléfono ou correo electrónico).
Hai dificultades na autentificación de documentos de estudantes extranxeiros.</t>
  </si>
  <si>
    <t>Mellorar a uniformidades da estrutura e os datos publicados das webs dos programas.
Mellorar a información das actividades formativas e das tarefas básicas que deben realizar os estudanes (sobre todo os de primeiro curso).
Actualizar os datos de coordinadores.</t>
  </si>
  <si>
    <t>Información sobre ás áreas académicas
Informar ás áreas sobre cambios relevantes</t>
  </si>
  <si>
    <t>Mellorar a forma de escoller o responsable ao que dirixir ás QSP</t>
  </si>
  <si>
    <t>O pouco tempo dispoñible polo traballo diario limita levar a cabo ideas novas ou melloras</t>
  </si>
  <si>
    <t>Resulta mais efectivo para resolver consultas o contacto con outras áreas de posgrao que co Servizo de Posgrao.
Resólvense mellor os problemas horizontalmente que verticalmente.
A información no Servizo de Posgrao parece mais compartimentada.
Sería conveniente realizar algunha reunión presencial.
Información ás áreas sobre cambios relevantes nas aplicacións informáticas.
Dificultades coa documentación de estudantes extranxeiros.</t>
  </si>
  <si>
    <t>As CAPD deben mellorar os actas/acordos/resolucións en tempo e forma que remiten á Área Académica porque complican/retrasan a introducción da información na aplicación informática.
Mellorar a coordinación das partes académicas (CAPD) e administrativas.</t>
  </si>
  <si>
    <t>Sería conveniente separar os negociados de Mestrado e Doutoramento: creación dun negociado específico de doutoramento</t>
  </si>
  <si>
    <t>Aumentar a dotación nunha persoa mais (relacionado coa creación de negociado comentada arriba)</t>
  </si>
  <si>
    <t xml:space="preserve">Necesidade de formación inicial (por exemplo, normativas e estrutura básica dos estudos de doutoramento) anterior a ocupar o posto (non aprender sobre a marcha).
Manual de funcións o diagramas de fluxo para procedementos administrativos básicos
Formación en inglés e dispor de acceso a servizos de acollida para estudantes extranxeiros
</t>
  </si>
  <si>
    <t>Dispor dun espazo propio para á Área de Posgrao
Considerar a posibilidade de cambiar de edificio</t>
  </si>
  <si>
    <t>Optimización da relación entre aplicacións informáticas (Xescampus, Secretaría Virtual) xa que xenera moita incertidumbre.
As aplicacións deberían estar orientadas á demanda, non ter deseños xeneralizados.</t>
  </si>
  <si>
    <t>Compañerismo</t>
  </si>
  <si>
    <t>Equipo humano</t>
  </si>
  <si>
    <t>Bo funcionamiento da preinscripción a través de Secretaría Virtual: Listaxes de estudantes doadas de xerar e útiles para a xestión (formato amigable)</t>
  </si>
  <si>
    <t>Cumprimento dos prazos grazas á dispoñibilidade do equipo</t>
  </si>
  <si>
    <t>Flexibilidade para priorizar o traballo</t>
  </si>
  <si>
    <t xml:space="preserve">A xestión das QSP </t>
  </si>
  <si>
    <t>A información periódica da Eido / Posgrao (novos procedementos, cambios relevantes, actualización da web da Eido)</t>
  </si>
  <si>
    <t>Infraestrutura informático / tecnolóxica (máis intuitiva e que facilite máis o traballo)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</si>
</sst>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36"/>
      <color rgb="FF7030A0"/>
      <name val="Arial"/>
      <family val="2"/>
    </font>
    <font>
      <b/>
      <sz val="20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8"/>
      <color rgb="FF7030A0"/>
      <name val="Arial"/>
      <family val="2"/>
    </font>
    <font>
      <b/>
      <sz val="14"/>
      <color rgb="FF000000"/>
      <name val="Arial"/>
      <family val="2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6"/>
      <color rgb="FF0070C0"/>
      <name val="Arial"/>
      <family val="2"/>
    </font>
    <font>
      <sz val="10"/>
      <color theme="1"/>
      <name val="Arial"/>
      <family val="2"/>
    </font>
    <font>
      <sz val="16"/>
      <color rgb="FF0070C0"/>
      <name val="Arial"/>
      <family val="2"/>
    </font>
    <font>
      <i/>
      <sz val="24"/>
      <color theme="1"/>
      <name val="Arial"/>
      <family val="2"/>
    </font>
    <font>
      <i/>
      <sz val="22"/>
      <color theme="1"/>
      <name val="Arial"/>
      <family val="2"/>
    </font>
    <font>
      <i/>
      <sz val="14"/>
      <color rgb="FF0070C0"/>
      <name val="Arial"/>
      <family val="2"/>
    </font>
    <font>
      <i/>
      <sz val="22"/>
      <color rgb="FF0070C0"/>
      <name val="Arial"/>
      <family val="2"/>
    </font>
    <font>
      <b/>
      <sz val="22"/>
      <color rgb="FF0070C0"/>
      <name val="Arial"/>
      <family val="2"/>
    </font>
    <font>
      <b/>
      <sz val="24"/>
      <color rgb="FF0070C0"/>
      <name val="Arial"/>
      <family val="2"/>
    </font>
    <font>
      <b/>
      <i/>
      <sz val="14"/>
      <color rgb="FF0070C0"/>
      <name val="Arial"/>
      <family val="2"/>
    </font>
    <font>
      <i/>
      <sz val="14"/>
      <color theme="1"/>
      <name val="Calibri"/>
      <family val="2"/>
      <scheme val="minor"/>
    </font>
    <font>
      <b/>
      <sz val="14"/>
      <color rgb="FF2C1C65"/>
      <name val="ITC New Baskerville Std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indexed="64"/>
      </right>
      <top style="medium">
        <color rgb="FF0070C0"/>
      </top>
      <bottom/>
      <diagonal/>
    </border>
    <border>
      <left style="medium">
        <color rgb="FF0070C0"/>
      </left>
      <right/>
      <top style="thin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hair">
        <color rgb="FF0070C0"/>
      </bottom>
      <diagonal/>
    </border>
    <border>
      <left/>
      <right style="medium">
        <color indexed="64"/>
      </right>
      <top style="thin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/>
      <right style="medium">
        <color indexed="64"/>
      </right>
      <top style="hair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/>
      <right style="medium">
        <color indexed="64"/>
      </right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/>
      <right style="medium">
        <color indexed="64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 style="medium">
        <color rgb="FF0070C0"/>
      </left>
      <right/>
      <top style="medium">
        <color auto="1"/>
      </top>
      <bottom/>
      <diagonal/>
    </border>
    <border>
      <left/>
      <right style="medium">
        <color rgb="FF0070C0"/>
      </right>
      <top style="medium">
        <color auto="1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70C0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/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/>
      <bottom style="hair">
        <color rgb="FF0070C0"/>
      </bottom>
      <diagonal/>
    </border>
    <border>
      <left/>
      <right style="medium">
        <color indexed="64"/>
      </right>
      <top/>
      <bottom style="hair">
        <color rgb="FF0070C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0" xfId="0" applyFont="1"/>
    <xf numFmtId="0" fontId="6" fillId="2" borderId="0" xfId="0" applyFont="1" applyFill="1"/>
    <xf numFmtId="2" fontId="8" fillId="2" borderId="0" xfId="0" applyNumberFormat="1" applyFont="1" applyFill="1"/>
    <xf numFmtId="0" fontId="6" fillId="2" borderId="0" xfId="0" applyFont="1" applyFill="1" applyAlignment="1">
      <alignment horizontal="center"/>
    </xf>
    <xf numFmtId="0" fontId="13" fillId="0" borderId="0" xfId="0" applyFont="1"/>
    <xf numFmtId="0" fontId="10" fillId="0" borderId="0" xfId="1" applyFont="1" applyBorder="1" applyAlignment="1">
      <alignment vertical="center" wrapText="1"/>
    </xf>
    <xf numFmtId="14" fontId="10" fillId="0" borderId="0" xfId="1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justify" vertical="center" wrapText="1"/>
    </xf>
    <xf numFmtId="2" fontId="20" fillId="2" borderId="2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/>
    </xf>
    <xf numFmtId="2" fontId="11" fillId="5" borderId="20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9" fillId="2" borderId="30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/>
    </xf>
    <xf numFmtId="2" fontId="11" fillId="5" borderId="31" xfId="0" applyNumberFormat="1" applyFont="1" applyFill="1" applyBorder="1" applyAlignment="1">
      <alignment horizontal="center" vertical="center"/>
    </xf>
    <xf numFmtId="2" fontId="20" fillId="2" borderId="17" xfId="0" applyNumberFormat="1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right" vertical="center"/>
    </xf>
    <xf numFmtId="2" fontId="11" fillId="0" borderId="32" xfId="0" applyNumberFormat="1" applyFont="1" applyBorder="1" applyAlignment="1">
      <alignment horizontal="center" vertical="center"/>
    </xf>
    <xf numFmtId="2" fontId="20" fillId="2" borderId="28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 wrapText="1"/>
    </xf>
    <xf numFmtId="2" fontId="11" fillId="0" borderId="34" xfId="0" applyNumberFormat="1" applyFont="1" applyBorder="1" applyAlignment="1">
      <alignment horizontal="center" vertical="center"/>
    </xf>
    <xf numFmtId="2" fontId="11" fillId="5" borderId="35" xfId="0" applyNumberFormat="1" applyFont="1" applyFill="1" applyBorder="1" applyAlignment="1">
      <alignment horizontal="center" vertical="center"/>
    </xf>
    <xf numFmtId="2" fontId="11" fillId="5" borderId="36" xfId="0" applyNumberFormat="1" applyFont="1" applyFill="1" applyBorder="1" applyAlignment="1">
      <alignment horizontal="center" vertical="center"/>
    </xf>
    <xf numFmtId="2" fontId="11" fillId="5" borderId="34" xfId="0" applyNumberFormat="1" applyFont="1" applyFill="1" applyBorder="1" applyAlignment="1">
      <alignment horizontal="center" vertical="center"/>
    </xf>
    <xf numFmtId="2" fontId="11" fillId="5" borderId="37" xfId="0" applyNumberFormat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wrapText="1"/>
    </xf>
    <xf numFmtId="2" fontId="11" fillId="0" borderId="39" xfId="0" applyNumberFormat="1" applyFont="1" applyBorder="1" applyAlignment="1">
      <alignment horizontal="center" vertical="center"/>
    </xf>
    <xf numFmtId="2" fontId="11" fillId="5" borderId="40" xfId="0" applyNumberFormat="1" applyFont="1" applyFill="1" applyBorder="1" applyAlignment="1">
      <alignment horizontal="center" vertical="center"/>
    </xf>
    <xf numFmtId="2" fontId="11" fillId="5" borderId="41" xfId="0" applyNumberFormat="1" applyFont="1" applyFill="1" applyBorder="1" applyAlignment="1">
      <alignment horizontal="center" vertical="center"/>
    </xf>
    <xf numFmtId="2" fontId="11" fillId="5" borderId="39" xfId="0" applyNumberFormat="1" applyFont="1" applyFill="1" applyBorder="1" applyAlignment="1">
      <alignment horizontal="center" vertical="center"/>
    </xf>
    <xf numFmtId="2" fontId="11" fillId="5" borderId="42" xfId="0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 wrapText="1"/>
    </xf>
    <xf numFmtId="2" fontId="11" fillId="0" borderId="44" xfId="0" applyNumberFormat="1" applyFont="1" applyBorder="1" applyAlignment="1">
      <alignment horizontal="center" vertical="center"/>
    </xf>
    <xf numFmtId="2" fontId="11" fillId="5" borderId="45" xfId="0" applyNumberFormat="1" applyFont="1" applyFill="1" applyBorder="1" applyAlignment="1">
      <alignment horizontal="center" vertical="center"/>
    </xf>
    <xf numFmtId="2" fontId="11" fillId="5" borderId="46" xfId="0" applyNumberFormat="1" applyFont="1" applyFill="1" applyBorder="1" applyAlignment="1">
      <alignment horizontal="center" vertical="center"/>
    </xf>
    <xf numFmtId="2" fontId="11" fillId="5" borderId="44" xfId="0" applyNumberFormat="1" applyFont="1" applyFill="1" applyBorder="1" applyAlignment="1">
      <alignment horizontal="center" vertical="center"/>
    </xf>
    <xf numFmtId="2" fontId="11" fillId="5" borderId="47" xfId="0" applyNumberFormat="1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 wrapText="1"/>
    </xf>
    <xf numFmtId="2" fontId="11" fillId="5" borderId="49" xfId="0" applyNumberFormat="1" applyFont="1" applyFill="1" applyBorder="1" applyAlignment="1">
      <alignment horizontal="center" vertical="center"/>
    </xf>
    <xf numFmtId="2" fontId="11" fillId="0" borderId="50" xfId="0" applyNumberFormat="1" applyFont="1" applyBorder="1" applyAlignment="1">
      <alignment horizontal="center" vertical="center"/>
    </xf>
    <xf numFmtId="2" fontId="11" fillId="5" borderId="51" xfId="0" applyNumberFormat="1" applyFont="1" applyFill="1" applyBorder="1" applyAlignment="1">
      <alignment horizontal="center" vertical="center"/>
    </xf>
    <xf numFmtId="2" fontId="11" fillId="5" borderId="52" xfId="0" applyNumberFormat="1" applyFont="1" applyFill="1" applyBorder="1" applyAlignment="1">
      <alignment horizontal="center" vertical="center"/>
    </xf>
    <xf numFmtId="2" fontId="11" fillId="0" borderId="45" xfId="0" applyNumberFormat="1" applyFont="1" applyBorder="1" applyAlignment="1">
      <alignment horizontal="center" vertical="center"/>
    </xf>
    <xf numFmtId="2" fontId="11" fillId="5" borderId="50" xfId="0" applyNumberFormat="1" applyFont="1" applyFill="1" applyBorder="1" applyAlignment="1">
      <alignment horizontal="center" vertical="center"/>
    </xf>
    <xf numFmtId="2" fontId="11" fillId="0" borderId="51" xfId="0" applyNumberFormat="1" applyFont="1" applyBorder="1" applyAlignment="1">
      <alignment horizontal="center" vertical="center"/>
    </xf>
    <xf numFmtId="2" fontId="11" fillId="0" borderId="46" xfId="0" applyNumberFormat="1" applyFont="1" applyBorder="1" applyAlignment="1">
      <alignment horizontal="center" vertical="center"/>
    </xf>
    <xf numFmtId="2" fontId="11" fillId="0" borderId="49" xfId="0" applyNumberFormat="1" applyFont="1" applyBorder="1" applyAlignment="1">
      <alignment horizontal="center" vertical="center"/>
    </xf>
    <xf numFmtId="2" fontId="11" fillId="0" borderId="4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20" fillId="2" borderId="26" xfId="0" applyNumberFormat="1" applyFont="1" applyFill="1" applyBorder="1" applyAlignment="1">
      <alignment horizontal="center" vertical="center"/>
    </xf>
    <xf numFmtId="2" fontId="24" fillId="2" borderId="27" xfId="0" applyNumberFormat="1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2" fontId="26" fillId="2" borderId="27" xfId="0" applyNumberFormat="1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2" fontId="23" fillId="2" borderId="26" xfId="0" applyNumberFormat="1" applyFont="1" applyFill="1" applyBorder="1" applyAlignment="1">
      <alignment horizontal="center" vertical="center"/>
    </xf>
    <xf numFmtId="2" fontId="23" fillId="2" borderId="27" xfId="0" applyNumberFormat="1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left"/>
    </xf>
    <xf numFmtId="0" fontId="11" fillId="2" borderId="29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left"/>
    </xf>
    <xf numFmtId="0" fontId="11" fillId="2" borderId="57" xfId="0" applyFont="1" applyFill="1" applyBorder="1"/>
    <xf numFmtId="0" fontId="11" fillId="2" borderId="55" xfId="0" applyFont="1" applyFill="1" applyBorder="1" applyAlignment="1">
      <alignment horizontal="center" vertical="center"/>
    </xf>
    <xf numFmtId="0" fontId="0" fillId="2" borderId="29" xfId="0" applyFill="1" applyBorder="1"/>
    <xf numFmtId="2" fontId="23" fillId="6" borderId="30" xfId="0" applyNumberFormat="1" applyFont="1" applyFill="1" applyBorder="1" applyAlignment="1">
      <alignment horizontal="center" vertical="center"/>
    </xf>
    <xf numFmtId="0" fontId="29" fillId="0" borderId="0" xfId="0" applyFont="1"/>
    <xf numFmtId="0" fontId="19" fillId="2" borderId="60" xfId="0" applyFont="1" applyFill="1" applyBorder="1" applyAlignment="1">
      <alignment horizontal="center" vertical="center" wrapText="1"/>
    </xf>
    <xf numFmtId="2" fontId="11" fillId="0" borderId="61" xfId="0" applyNumberFormat="1" applyFont="1" applyBorder="1" applyAlignment="1">
      <alignment horizontal="center" vertical="center"/>
    </xf>
    <xf numFmtId="2" fontId="11" fillId="5" borderId="62" xfId="0" applyNumberFormat="1" applyFont="1" applyFill="1" applyBorder="1" applyAlignment="1">
      <alignment horizontal="center" vertical="center"/>
    </xf>
    <xf numFmtId="2" fontId="11" fillId="5" borderId="63" xfId="0" applyNumberFormat="1" applyFont="1" applyFill="1" applyBorder="1" applyAlignment="1">
      <alignment horizontal="center" vertical="center"/>
    </xf>
    <xf numFmtId="2" fontId="11" fillId="5" borderId="61" xfId="0" applyNumberFormat="1" applyFont="1" applyFill="1" applyBorder="1" applyAlignment="1">
      <alignment horizontal="center" vertical="center"/>
    </xf>
    <xf numFmtId="2" fontId="11" fillId="5" borderId="64" xfId="0" applyNumberFormat="1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31" fillId="2" borderId="0" xfId="0" applyFont="1" applyFill="1"/>
    <xf numFmtId="0" fontId="32" fillId="2" borderId="56" xfId="0" applyFont="1" applyFill="1" applyBorder="1" applyAlignment="1">
      <alignment horizontal="center" vertical="center"/>
    </xf>
    <xf numFmtId="0" fontId="32" fillId="2" borderId="5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vertical="center"/>
    </xf>
    <xf numFmtId="2" fontId="30" fillId="0" borderId="0" xfId="0" applyNumberFormat="1" applyFont="1"/>
    <xf numFmtId="0" fontId="33" fillId="2" borderId="0" xfId="0" applyFont="1" applyFill="1"/>
    <xf numFmtId="0" fontId="30" fillId="2" borderId="0" xfId="0" applyFont="1" applyFill="1"/>
    <xf numFmtId="0" fontId="30" fillId="8" borderId="0" xfId="0" applyFont="1" applyFill="1"/>
    <xf numFmtId="0" fontId="11" fillId="2" borderId="57" xfId="0" applyFont="1" applyFill="1" applyBorder="1" applyAlignment="1">
      <alignment horizontal="left" wrapText="1"/>
    </xf>
    <xf numFmtId="0" fontId="12" fillId="6" borderId="53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/>
    </xf>
    <xf numFmtId="0" fontId="12" fillId="6" borderId="59" xfId="0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9" fillId="2" borderId="65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66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68" xfId="1" applyFont="1" applyFill="1" applyBorder="1" applyAlignment="1">
      <alignment horizontal="center" vertical="center" wrapText="1"/>
    </xf>
    <xf numFmtId="0" fontId="9" fillId="2" borderId="69" xfId="1" applyFont="1" applyFill="1" applyBorder="1" applyAlignment="1">
      <alignment horizontal="center" vertical="center" wrapText="1"/>
    </xf>
    <xf numFmtId="0" fontId="9" fillId="2" borderId="70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Organización e Desenvolvemento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2.5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1-4B9E-8931-47C7A561CC71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1_Org e Des'!$E$4:$E$7</c:f>
              <c:numCache>
                <c:formatCode>0.00</c:formatCode>
                <c:ptCount val="4"/>
                <c:pt idx="0">
                  <c:v>3.25</c:v>
                </c:pt>
                <c:pt idx="1">
                  <c:v>3.25</c:v>
                </c:pt>
                <c:pt idx="2">
                  <c:v>3.25</c:v>
                </c:pt>
                <c:pt idx="3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1-4B9E-8931-47C7A561CC71}"/>
            </c:ext>
          </c:extLst>
        </c:ser>
        <c:ser>
          <c:idx val="0"/>
          <c:order val="0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2.5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1-4B9E-8931-47C7A561CC71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1-4B9E-8931-47C7A561CC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1-4B9E-8931-47C7A561CC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1-4B9E-8931-47C7A561CC7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1-4B9E-8931-47C7A561CC7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1-4B9E-8931-47C7A561CC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51-4B9E-8931-47C7A561CC7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1-4B9E-8931-47C7A561CC7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1-4B9E-8931-47C7A561CC7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1-4B9E-8931-47C7A561CC71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51-4B9E-8931-47C7A561CC71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51-4B9E-8931-47C7A561CC7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1_Org e Des'!$E$4:$E$7</c:f>
              <c:numCache>
                <c:formatCode>0.00</c:formatCode>
                <c:ptCount val="4"/>
                <c:pt idx="0">
                  <c:v>3.25</c:v>
                </c:pt>
                <c:pt idx="1">
                  <c:v>3.25</c:v>
                </c:pt>
                <c:pt idx="2">
                  <c:v>3.25</c:v>
                </c:pt>
                <c:pt idx="3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51-4B9E-8931-47C7A561C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Información e Transparencia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6-420C-B6F5-4AC306D41AF3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2_Info e Transp'!$E$4:$E$5</c:f>
              <c:numCache>
                <c:formatCode>0.00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6-420C-B6F5-4AC306D41AF3}"/>
            </c:ext>
          </c:extLst>
        </c:ser>
        <c:ser>
          <c:idx val="0"/>
          <c:order val="0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6-420C-B6F5-4AC306D41AF3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6-420C-B6F5-4AC306D41A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6-420C-B6F5-4AC306D41A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6-420C-B6F5-4AC306D41A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6-420C-B6F5-4AC306D41A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6-420C-B6F5-4AC306D41A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6-420C-B6F5-4AC306D41A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6-420C-B6F5-4AC306D41A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6-420C-B6F5-4AC306D41AF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6-420C-B6F5-4AC306D41AF3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6-420C-B6F5-4AC306D41AF3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6-420C-B6F5-4AC306D41AF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2_Info e Transp'!$E$4:$E$5</c:f>
              <c:numCache>
                <c:formatCode>0.00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26-420C-B6F5-4AC306D4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Xestión </a:t>
            </a:r>
            <a:r>
              <a:rPr lang="gl-ES" sz="1400" baseline="0"/>
              <a:t>da Calidade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4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E-4CE3-904A-973E2FDB4234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3_Calidade'!$E$4:$E$5</c:f>
              <c:numCache>
                <c:formatCode>0.00</c:formatCode>
                <c:ptCount val="2"/>
                <c:pt idx="0">
                  <c:v>3.75</c:v>
                </c:pt>
                <c:pt idx="1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E-4CE3-904A-973E2FDB4234}"/>
            </c:ext>
          </c:extLst>
        </c:ser>
        <c:ser>
          <c:idx val="0"/>
          <c:order val="0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4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E-4CE3-904A-973E2FDB4234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E-4CE3-904A-973E2FDB4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E-4CE3-904A-973E2FDB4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E-4CE3-904A-973E2FDB42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E-4CE3-904A-973E2FDB42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E-4CE3-904A-973E2FDB42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E-4CE3-904A-973E2FDB42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E-4CE3-904A-973E2FDB42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E-4CE3-904A-973E2FDB42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E-4CE3-904A-973E2FDB4234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E-4CE3-904A-973E2FDB4234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E-4CE3-904A-973E2FDB423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3_Calidade'!$E$4:$E$5</c:f>
              <c:numCache>
                <c:formatCode>0.00</c:formatCode>
                <c:ptCount val="2"/>
                <c:pt idx="0">
                  <c:v>3.75</c:v>
                </c:pt>
                <c:pt idx="1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1E-4CE3-904A-973E2FDB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humanos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2.3333333333333335</c:v>
                </c:pt>
                <c:pt idx="1">
                  <c:v>1.25</c:v>
                </c:pt>
                <c:pt idx="2">
                  <c:v>1.3333333333333333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5-4122-AC2B-6DB94B84B109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4_RecHumanos'!$E$4:$E$6</c:f>
              <c:numCache>
                <c:formatCode>0.00</c:formatCode>
                <c:ptCount val="3"/>
                <c:pt idx="0">
                  <c:v>1.6388888888888891</c:v>
                </c:pt>
                <c:pt idx="1">
                  <c:v>1.6388888888888891</c:v>
                </c:pt>
                <c:pt idx="2">
                  <c:v>1.6388888888888891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5-4122-AC2B-6DB94B84B109}"/>
            </c:ext>
          </c:extLst>
        </c:ser>
        <c:ser>
          <c:idx val="0"/>
          <c:order val="0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2.3333333333333335</c:v>
                </c:pt>
                <c:pt idx="1">
                  <c:v>1.25</c:v>
                </c:pt>
                <c:pt idx="2">
                  <c:v>1.3333333333333333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5-4122-AC2B-6DB94B84B109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5-4122-AC2B-6DB94B84B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5-4122-AC2B-6DB94B84B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5-4122-AC2B-6DB94B84B1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5-4122-AC2B-6DB94B84B1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5-4122-AC2B-6DB94B84B1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5-4122-AC2B-6DB94B84B1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5-4122-AC2B-6DB94B84B1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D5-4122-AC2B-6DB94B84B1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5-4122-AC2B-6DB94B84B109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D5-4122-AC2B-6DB94B84B109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5-4122-AC2B-6DB94B84B10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4_RecHumanos'!$E$4:$E$6</c:f>
              <c:numCache>
                <c:formatCode>0.00</c:formatCode>
                <c:ptCount val="3"/>
                <c:pt idx="0">
                  <c:v>1.6388888888888891</c:v>
                </c:pt>
                <c:pt idx="1">
                  <c:v>1.6388888888888891</c:v>
                </c:pt>
                <c:pt idx="2">
                  <c:v>1.6388888888888891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D5-4122-AC2B-6DB94B84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materiais</a:t>
            </a:r>
            <a:r>
              <a:rPr lang="gl-ES" sz="1400" baseline="0"/>
              <a:t> e servizos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9-4EDD-8CD9-5A617D2C78D7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5_RecMateriais'!$E$4:$E$5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9-4EDD-8CD9-5A617D2C78D7}"/>
            </c:ext>
          </c:extLst>
        </c:ser>
        <c:ser>
          <c:idx val="0"/>
          <c:order val="0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9-4EDD-8CD9-5A617D2C78D7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9-4EDD-8CD9-5A617D2C78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9-4EDD-8CD9-5A617D2C78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9-4EDD-8CD9-5A617D2C78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9-4EDD-8CD9-5A617D2C78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9-4EDD-8CD9-5A617D2C78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9-4EDD-8CD9-5A617D2C78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9-4EDD-8CD9-5A617D2C78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9-4EDD-8CD9-5A617D2C78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9-4EDD-8CD9-5A617D2C78D7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9-4EDD-8CD9-5A617D2C78D7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9-4EDD-8CD9-5A617D2C78D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5_RecMateriais'!$E$4:$E$5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89-4EDD-8CD9-5A617D2C7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Valoración</a:t>
            </a:r>
            <a:r>
              <a:rPr lang="gl-ES" sz="1400" baseline="0"/>
              <a:t> xeral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0-42DB-A4D4-489EAC8B5A85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6_Xeral'!$E$4</c:f>
              <c:numCache>
                <c:formatCode>0.00</c:formatCode>
                <c:ptCount val="1"/>
                <c:pt idx="0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0-42DB-A4D4-489EAC8B5A85}"/>
            </c:ext>
          </c:extLst>
        </c:ser>
        <c:ser>
          <c:idx val="0"/>
          <c:order val="0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0-42DB-A4D4-489EAC8B5A85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0-42DB-A4D4-489EAC8B5A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0-42DB-A4D4-489EAC8B5A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0-42DB-A4D4-489EAC8B5A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0-42DB-A4D4-489EAC8B5A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0-42DB-A4D4-489EAC8B5A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0-42DB-A4D4-489EAC8B5A8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0-42DB-A4D4-489EAC8B5A8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0-42DB-A4D4-489EAC8B5A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0-42DB-A4D4-489EAC8B5A85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0-42DB-A4D4-489EAC8B5A85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0-42DB-A4D4-489EAC8B5A8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6_Xeral'!$E$4</c:f>
              <c:numCache>
                <c:formatCode>0.00</c:formatCode>
                <c:ptCount val="1"/>
                <c:pt idx="0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A0-42DB-A4D4-489EAC8B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Valores Medios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Valores medios por pregunta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Totais'!$H$5:$H$18</c:f>
              <c:numCache>
                <c:formatCode>0.00</c:formatCode>
                <c:ptCount val="14"/>
                <c:pt idx="0">
                  <c:v>2.5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3.5</c:v>
                </c:pt>
                <c:pt idx="8">
                  <c:v>2.3333333333333335</c:v>
                </c:pt>
                <c:pt idx="9">
                  <c:v>1.25</c:v>
                </c:pt>
                <c:pt idx="10">
                  <c:v>1.3333333333333333</c:v>
                </c:pt>
                <c:pt idx="11">
                  <c:v>2</c:v>
                </c:pt>
                <c:pt idx="12">
                  <c:v>2</c:v>
                </c:pt>
                <c:pt idx="13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D-44EA-B4BC-C4D78213D415}"/>
            </c:ext>
          </c:extLst>
        </c:ser>
        <c:ser>
          <c:idx val="1"/>
          <c:order val="1"/>
          <c:tx>
            <c:v>Media global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Totais'!$I$5:$I$18</c:f>
              <c:numCache>
                <c:formatCode>0.00</c:formatCode>
                <c:ptCount val="14"/>
                <c:pt idx="0">
                  <c:v>2.625</c:v>
                </c:pt>
                <c:pt idx="1">
                  <c:v>2.625</c:v>
                </c:pt>
                <c:pt idx="2">
                  <c:v>2.625</c:v>
                </c:pt>
                <c:pt idx="3">
                  <c:v>2.625</c:v>
                </c:pt>
                <c:pt idx="4">
                  <c:v>2.625</c:v>
                </c:pt>
                <c:pt idx="5">
                  <c:v>2.625</c:v>
                </c:pt>
                <c:pt idx="6">
                  <c:v>2.625</c:v>
                </c:pt>
                <c:pt idx="7">
                  <c:v>2.625</c:v>
                </c:pt>
                <c:pt idx="8">
                  <c:v>2.625</c:v>
                </c:pt>
                <c:pt idx="9">
                  <c:v>2.625</c:v>
                </c:pt>
                <c:pt idx="10">
                  <c:v>2.625</c:v>
                </c:pt>
                <c:pt idx="11">
                  <c:v>2.625</c:v>
                </c:pt>
                <c:pt idx="12">
                  <c:v>2.625</c:v>
                </c:pt>
                <c:pt idx="13">
                  <c:v>2.625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D-44EA-B4BC-C4D78213D415}"/>
            </c:ext>
          </c:extLst>
        </c:ser>
        <c:ser>
          <c:idx val="2"/>
          <c:order val="2"/>
          <c:tx>
            <c:strRef>
              <c:f>'RESP Totais'!$J$4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'RESP Totais'!$J$5:$J$18</c:f>
              <c:numCache>
                <c:formatCode>General</c:formatCode>
                <c:ptCount val="14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3-4969-BBD7-44A44838F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782623"/>
        <c:axId val="836785535"/>
      </c:lineChart>
      <c:catAx>
        <c:axId val="83678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5535"/>
        <c:crosses val="autoZero"/>
        <c:auto val="1"/>
        <c:lblAlgn val="ctr"/>
        <c:lblOffset val="100"/>
        <c:noMultiLvlLbl val="0"/>
      </c:catAx>
      <c:valAx>
        <c:axId val="83678553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26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3</xdr:row>
      <xdr:rowOff>184149</xdr:rowOff>
    </xdr:from>
    <xdr:to>
      <xdr:col>3</xdr:col>
      <xdr:colOff>243417</xdr:colOff>
      <xdr:row>6</xdr:row>
      <xdr:rowOff>127502</xdr:rowOff>
    </xdr:to>
    <xdr:pic>
      <xdr:nvPicPr>
        <xdr:cNvPr id="2" name="Imagen 1" descr="Descripción: 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755649"/>
          <a:ext cx="2227792" cy="514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38</xdr:row>
      <xdr:rowOff>136071</xdr:rowOff>
    </xdr:from>
    <xdr:to>
      <xdr:col>3</xdr:col>
      <xdr:colOff>737870</xdr:colOff>
      <xdr:row>42</xdr:row>
      <xdr:rowOff>21136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74428"/>
          <a:ext cx="1118870" cy="647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15874</xdr:rowOff>
    </xdr:from>
    <xdr:to>
      <xdr:col>4</xdr:col>
      <xdr:colOff>619125</xdr:colOff>
      <xdr:row>29</xdr:row>
      <xdr:rowOff>142875</xdr:rowOff>
    </xdr:to>
    <xdr:graphicFrame macro="">
      <xdr:nvGraphicFramePr>
        <xdr:cNvPr id="3" name="TRATO DO PERSO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15874</xdr:rowOff>
    </xdr:from>
    <xdr:to>
      <xdr:col>4</xdr:col>
      <xdr:colOff>619125</xdr:colOff>
      <xdr:row>28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15874</xdr:rowOff>
    </xdr:from>
    <xdr:to>
      <xdr:col>4</xdr:col>
      <xdr:colOff>619125</xdr:colOff>
      <xdr:row>26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507999</xdr:colOff>
      <xdr:row>22</xdr:row>
      <xdr:rowOff>190499</xdr:rowOff>
    </xdr:from>
    <xdr:to>
      <xdr:col>6</xdr:col>
      <xdr:colOff>1344082</xdr:colOff>
      <xdr:row>54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showGridLines="0" tabSelected="1" zoomScaleNormal="100" zoomScaleSheetLayoutView="100" workbookViewId="0">
      <selection activeCell="I34" sqref="I34"/>
    </sheetView>
  </sheetViews>
  <sheetFormatPr baseColWidth="10" defaultRowHeight="15"/>
  <cols>
    <col min="4" max="4" width="22" bestFit="1" customWidth="1"/>
  </cols>
  <sheetData>
    <row r="1" spans="2:11" ht="15" customHeight="1">
      <c r="C1" s="2"/>
      <c r="D1" s="2"/>
      <c r="E1" s="2"/>
      <c r="F1" s="2"/>
      <c r="G1" s="2"/>
      <c r="H1" s="2"/>
      <c r="I1" s="2"/>
      <c r="J1" s="2"/>
      <c r="K1" s="2"/>
    </row>
    <row r="2" spans="2:11" ht="15" customHeight="1">
      <c r="C2" s="2"/>
      <c r="D2" s="2"/>
      <c r="E2" s="2"/>
      <c r="F2" s="2"/>
      <c r="G2" s="2"/>
      <c r="H2" s="2"/>
      <c r="I2" s="2"/>
      <c r="J2" s="2"/>
      <c r="K2" s="2"/>
    </row>
    <row r="3" spans="2:11" ht="15" customHeight="1">
      <c r="C3" s="2"/>
      <c r="D3" s="2"/>
      <c r="E3" s="2"/>
      <c r="F3" s="2"/>
      <c r="G3" s="2"/>
      <c r="H3" s="2"/>
      <c r="I3" s="2"/>
      <c r="J3" s="2"/>
      <c r="K3" s="2"/>
    </row>
    <row r="4" spans="2:11" ht="15" customHeight="1">
      <c r="C4" s="2"/>
      <c r="D4" s="2"/>
      <c r="E4" s="2"/>
      <c r="F4" s="2"/>
      <c r="G4" s="2"/>
      <c r="H4" s="2"/>
      <c r="I4" s="2"/>
      <c r="J4" s="2"/>
      <c r="K4" s="2"/>
    </row>
    <row r="5" spans="2:11" ht="15" customHeight="1">
      <c r="C5" s="2"/>
      <c r="D5" s="2"/>
      <c r="E5" s="2"/>
      <c r="F5" s="2"/>
      <c r="G5" s="2"/>
      <c r="H5" s="2"/>
      <c r="I5" s="2"/>
      <c r="J5" s="2"/>
      <c r="K5" s="2"/>
    </row>
    <row r="6" spans="2:11" ht="15" customHeight="1">
      <c r="C6" s="2"/>
      <c r="D6" s="2"/>
      <c r="E6" s="2"/>
      <c r="F6" s="2"/>
      <c r="G6" s="2"/>
      <c r="H6" s="2"/>
      <c r="I6" s="2"/>
      <c r="J6" s="2"/>
      <c r="K6" s="2"/>
    </row>
    <row r="7" spans="2:11" ht="15" customHeight="1">
      <c r="C7" s="2"/>
      <c r="D7" s="2"/>
      <c r="E7" s="2"/>
      <c r="F7" s="2"/>
      <c r="G7" s="2"/>
      <c r="H7" s="2"/>
      <c r="I7" s="2"/>
      <c r="J7" s="2"/>
      <c r="K7" s="2"/>
    </row>
    <row r="8" spans="2:11" ht="15" customHeight="1">
      <c r="C8" s="2"/>
      <c r="D8" s="2"/>
      <c r="E8" s="2"/>
      <c r="F8" s="2"/>
      <c r="G8" s="2"/>
      <c r="H8" s="2"/>
      <c r="I8" s="2"/>
      <c r="J8" s="2"/>
      <c r="K8" s="2"/>
    </row>
    <row r="9" spans="2:11" ht="15" customHeight="1">
      <c r="C9" s="2"/>
      <c r="D9" s="2"/>
      <c r="E9" s="2"/>
      <c r="F9" s="2"/>
      <c r="G9" s="2"/>
      <c r="H9" s="2"/>
      <c r="I9" s="2"/>
      <c r="J9" s="2"/>
      <c r="K9" s="2"/>
    </row>
    <row r="10" spans="2:11" ht="15" customHeight="1">
      <c r="C10" s="2"/>
      <c r="D10" s="2"/>
      <c r="E10" s="2"/>
      <c r="F10" s="2"/>
      <c r="G10" s="2"/>
      <c r="H10" s="2"/>
      <c r="I10" s="2"/>
      <c r="J10" s="2"/>
      <c r="K10" s="2"/>
    </row>
    <row r="11" spans="2:11" ht="15" customHeight="1">
      <c r="C11" s="2"/>
      <c r="D11" s="2"/>
      <c r="E11" s="2"/>
      <c r="F11" s="2"/>
      <c r="G11" s="2"/>
      <c r="H11" s="2"/>
      <c r="I11" s="2"/>
      <c r="J11" s="2"/>
      <c r="K11" s="2"/>
    </row>
    <row r="12" spans="2:11" ht="26.25">
      <c r="C12" s="120" t="s">
        <v>0</v>
      </c>
      <c r="D12" s="120"/>
      <c r="E12" s="120"/>
      <c r="F12" s="2"/>
      <c r="G12" s="2"/>
      <c r="H12" s="2"/>
      <c r="I12" s="2"/>
      <c r="J12" s="2"/>
      <c r="K12" s="2"/>
    </row>
    <row r="13" spans="2:11" ht="15" customHeight="1" thickBot="1">
      <c r="C13" s="2"/>
      <c r="D13" s="2"/>
      <c r="E13" s="2"/>
      <c r="F13" s="2"/>
      <c r="G13" s="2"/>
      <c r="H13" s="2"/>
      <c r="I13" s="2"/>
      <c r="J13" s="2"/>
      <c r="K13" s="2"/>
    </row>
    <row r="14" spans="2:11" ht="15" customHeight="1">
      <c r="B14" s="121" t="s">
        <v>44</v>
      </c>
      <c r="C14" s="122"/>
      <c r="D14" s="122"/>
      <c r="E14" s="122"/>
      <c r="F14" s="123"/>
      <c r="G14" s="2"/>
      <c r="H14" s="2"/>
      <c r="I14" s="2"/>
      <c r="J14" s="2"/>
      <c r="K14" s="2"/>
    </row>
    <row r="15" spans="2:11" ht="15" customHeight="1">
      <c r="B15" s="124"/>
      <c r="C15" s="125"/>
      <c r="D15" s="125"/>
      <c r="E15" s="125"/>
      <c r="F15" s="126"/>
      <c r="G15" s="2"/>
      <c r="H15" s="2"/>
      <c r="I15" s="2"/>
      <c r="J15" s="2"/>
      <c r="K15" s="2"/>
    </row>
    <row r="16" spans="2:11" ht="15" customHeight="1">
      <c r="B16" s="124"/>
      <c r="C16" s="125"/>
      <c r="D16" s="125"/>
      <c r="E16" s="125"/>
      <c r="F16" s="126"/>
      <c r="G16" s="2"/>
      <c r="H16" s="2"/>
      <c r="I16" s="2"/>
      <c r="J16" s="2"/>
      <c r="K16" s="2"/>
    </row>
    <row r="17" spans="2:11" ht="15" customHeight="1">
      <c r="B17" s="124"/>
      <c r="C17" s="125"/>
      <c r="D17" s="125"/>
      <c r="E17" s="125"/>
      <c r="F17" s="126"/>
      <c r="G17" s="2"/>
      <c r="H17" s="2"/>
      <c r="I17" s="2"/>
      <c r="J17" s="2"/>
      <c r="K17" s="2"/>
    </row>
    <row r="18" spans="2:11" ht="15" customHeight="1">
      <c r="B18" s="124"/>
      <c r="C18" s="125"/>
      <c r="D18" s="125"/>
      <c r="E18" s="125"/>
      <c r="F18" s="126"/>
      <c r="G18" s="2"/>
      <c r="H18" s="2"/>
      <c r="I18" s="2"/>
      <c r="J18" s="2"/>
      <c r="K18" s="2"/>
    </row>
    <row r="19" spans="2:11" ht="15" customHeight="1">
      <c r="B19" s="124"/>
      <c r="C19" s="125"/>
      <c r="D19" s="125"/>
      <c r="E19" s="125"/>
      <c r="F19" s="126"/>
      <c r="G19" s="2"/>
      <c r="H19" s="2"/>
      <c r="I19" s="2"/>
      <c r="J19" s="2"/>
      <c r="K19" s="2"/>
    </row>
    <row r="20" spans="2:11" ht="15" customHeight="1">
      <c r="B20" s="124"/>
      <c r="C20" s="125"/>
      <c r="D20" s="125"/>
      <c r="E20" s="125"/>
      <c r="F20" s="126"/>
      <c r="G20" s="2"/>
      <c r="H20" s="2"/>
      <c r="I20" s="2"/>
      <c r="J20" s="2"/>
      <c r="K20" s="2"/>
    </row>
    <row r="21" spans="2:11" ht="15" customHeight="1">
      <c r="B21" s="124"/>
      <c r="C21" s="125"/>
      <c r="D21" s="125"/>
      <c r="E21" s="125"/>
      <c r="F21" s="126"/>
      <c r="G21" s="2"/>
      <c r="H21" s="2"/>
      <c r="I21" s="2"/>
      <c r="J21" s="2"/>
      <c r="K21" s="2"/>
    </row>
    <row r="22" spans="2:11" ht="15" customHeight="1">
      <c r="B22" s="124"/>
      <c r="C22" s="125"/>
      <c r="D22" s="125"/>
      <c r="E22" s="125"/>
      <c r="F22" s="126"/>
      <c r="G22" s="2"/>
      <c r="H22" s="2"/>
      <c r="I22" s="2"/>
      <c r="J22" s="2"/>
      <c r="K22" s="2"/>
    </row>
    <row r="23" spans="2:11" ht="15" customHeight="1">
      <c r="B23" s="124"/>
      <c r="C23" s="125"/>
      <c r="D23" s="125"/>
      <c r="E23" s="125"/>
      <c r="F23" s="126"/>
      <c r="G23" s="2"/>
      <c r="H23" s="2"/>
      <c r="I23" s="2"/>
      <c r="J23" s="2"/>
      <c r="K23" s="2"/>
    </row>
    <row r="24" spans="2:11" ht="15" customHeight="1">
      <c r="B24" s="124"/>
      <c r="C24" s="125"/>
      <c r="D24" s="125"/>
      <c r="E24" s="125"/>
      <c r="F24" s="126"/>
      <c r="G24" s="2"/>
      <c r="H24" s="2"/>
      <c r="I24" s="2"/>
      <c r="J24" s="2"/>
      <c r="K24" s="2"/>
    </row>
    <row r="25" spans="2:11" ht="15" customHeight="1">
      <c r="B25" s="124"/>
      <c r="C25" s="125"/>
      <c r="D25" s="125"/>
      <c r="E25" s="125"/>
      <c r="F25" s="126"/>
      <c r="G25" s="2"/>
      <c r="H25" s="2"/>
      <c r="I25" s="2"/>
      <c r="J25" s="2"/>
      <c r="K25" s="2"/>
    </row>
    <row r="26" spans="2:11" ht="15" customHeight="1">
      <c r="B26" s="124"/>
      <c r="C26" s="125"/>
      <c r="D26" s="125"/>
      <c r="E26" s="125"/>
      <c r="F26" s="126"/>
      <c r="G26" s="2"/>
      <c r="H26" s="2"/>
      <c r="I26" s="2"/>
      <c r="J26" s="2"/>
      <c r="K26" s="2"/>
    </row>
    <row r="27" spans="2:11" ht="15" customHeight="1">
      <c r="B27" s="124"/>
      <c r="C27" s="125"/>
      <c r="D27" s="125"/>
      <c r="E27" s="125"/>
      <c r="F27" s="126"/>
      <c r="G27" s="2"/>
      <c r="H27" s="2"/>
      <c r="I27" s="2"/>
      <c r="J27" s="2"/>
      <c r="K27" s="2"/>
    </row>
    <row r="28" spans="2:11" ht="15" customHeight="1">
      <c r="B28" s="124"/>
      <c r="C28" s="125"/>
      <c r="D28" s="125"/>
      <c r="E28" s="125"/>
      <c r="F28" s="126"/>
      <c r="G28" s="2"/>
      <c r="H28" s="2"/>
      <c r="I28" s="2"/>
      <c r="J28" s="2"/>
      <c r="K28" s="2"/>
    </row>
    <row r="29" spans="2:11" ht="15" customHeight="1">
      <c r="B29" s="124"/>
      <c r="C29" s="125"/>
      <c r="D29" s="125"/>
      <c r="E29" s="125"/>
      <c r="F29" s="126"/>
      <c r="G29" s="2"/>
      <c r="H29" s="2"/>
      <c r="I29" s="2"/>
      <c r="J29" s="2"/>
      <c r="K29" s="2"/>
    </row>
    <row r="30" spans="2:11" ht="15" customHeight="1" thickBot="1">
      <c r="B30" s="127"/>
      <c r="C30" s="128"/>
      <c r="D30" s="128"/>
      <c r="E30" s="128"/>
      <c r="F30" s="129"/>
      <c r="G30" s="2"/>
      <c r="H30" s="2"/>
      <c r="I30" s="2"/>
      <c r="J30" s="2"/>
      <c r="K30" s="2"/>
    </row>
    <row r="31" spans="2:11" s="9" customFormat="1" ht="26.25">
      <c r="C31" s="10"/>
      <c r="E31" s="10"/>
      <c r="F31" s="10"/>
      <c r="G31" s="10"/>
      <c r="H31" s="10"/>
      <c r="I31" s="10"/>
      <c r="J31" s="10"/>
      <c r="K31" s="10"/>
    </row>
    <row r="32" spans="2:11" ht="30" customHeight="1">
      <c r="C32" s="2"/>
      <c r="D32" s="11">
        <v>46000</v>
      </c>
      <c r="E32" s="2"/>
      <c r="F32" s="2"/>
      <c r="G32" s="2"/>
      <c r="H32" s="2"/>
      <c r="I32" s="2"/>
      <c r="J32" s="2"/>
      <c r="K32" s="2"/>
    </row>
    <row r="33" spans="1:17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Q33" s="5"/>
    </row>
    <row r="34" spans="1:17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7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7" ht="1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7" ht="15" customHeight="1">
      <c r="A37" s="2"/>
      <c r="B37" s="2"/>
      <c r="C37" s="2"/>
      <c r="D37" s="2"/>
      <c r="F37" s="2"/>
      <c r="G37" s="2"/>
      <c r="H37" s="2"/>
      <c r="I37" s="2"/>
      <c r="J37" s="2"/>
      <c r="K37" s="2"/>
    </row>
    <row r="38" spans="1:17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7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7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7" ht="15" customHeight="1">
      <c r="A41" s="2"/>
      <c r="B41" s="2"/>
      <c r="C41" s="2"/>
      <c r="D41" s="2"/>
      <c r="E41" s="96" t="s">
        <v>25</v>
      </c>
      <c r="F41" s="2"/>
      <c r="G41" s="2"/>
      <c r="H41" s="2"/>
      <c r="I41" s="2"/>
      <c r="J41" s="2"/>
      <c r="K41" s="2"/>
    </row>
    <row r="42" spans="1:17" ht="15" customHeight="1">
      <c r="A42" s="1"/>
      <c r="B42" s="1"/>
    </row>
    <row r="43" spans="1:17" ht="15" customHeight="1">
      <c r="A43" s="1"/>
      <c r="B43" s="1"/>
    </row>
    <row r="44" spans="1:17" ht="15" customHeight="1">
      <c r="A44" s="1"/>
      <c r="B44" s="1"/>
    </row>
    <row r="45" spans="1:17" ht="15" customHeight="1">
      <c r="A45" s="1"/>
      <c r="B45" s="1"/>
    </row>
    <row r="46" spans="1:17" ht="15" customHeight="1">
      <c r="A46" s="1"/>
      <c r="B46" s="1"/>
    </row>
    <row r="47" spans="1:17" ht="15" customHeight="1">
      <c r="A47" s="1"/>
      <c r="B47" s="1"/>
    </row>
    <row r="48" spans="1:17" ht="15" customHeight="1">
      <c r="A48" s="1"/>
      <c r="B48" s="1"/>
    </row>
    <row r="49" spans="1:2" ht="15" customHeight="1">
      <c r="A49" s="1"/>
      <c r="B49" s="1"/>
    </row>
    <row r="50" spans="1:2" ht="15" customHeight="1">
      <c r="A50" s="1"/>
      <c r="B50" s="1"/>
    </row>
    <row r="51" spans="1:2" ht="15" customHeight="1">
      <c r="A51" s="1"/>
      <c r="B51" s="1"/>
    </row>
  </sheetData>
  <mergeCells count="2">
    <mergeCell ref="C12:E12"/>
    <mergeCell ref="B14:F30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32"/>
  <sheetViews>
    <sheetView topLeftCell="A13" zoomScaleNormal="100" workbookViewId="0">
      <selection activeCell="E9" sqref="E9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85.5" customHeight="1" thickBot="1">
      <c r="A1" s="116" t="s">
        <v>42</v>
      </c>
      <c r="B1" s="117"/>
    </row>
    <row r="2" spans="1:2" ht="24.95" customHeight="1">
      <c r="A2" s="88">
        <v>1</v>
      </c>
      <c r="B2" s="89"/>
    </row>
    <row r="3" spans="1:2" ht="24.95" customHeight="1">
      <c r="A3" s="90">
        <v>2</v>
      </c>
      <c r="B3" s="91"/>
    </row>
    <row r="4" spans="1:2" ht="24.95" customHeight="1">
      <c r="A4" s="90">
        <v>3</v>
      </c>
      <c r="B4" s="91"/>
    </row>
    <row r="5" spans="1:2" ht="24.95" customHeight="1">
      <c r="A5" s="90">
        <v>4</v>
      </c>
      <c r="B5" s="91"/>
    </row>
    <row r="6" spans="1:2" ht="24.95" customHeight="1">
      <c r="A6" s="90">
        <v>5</v>
      </c>
      <c r="B6" s="91"/>
    </row>
    <row r="7" spans="1:2" ht="24.95" customHeight="1">
      <c r="A7" s="90">
        <v>6</v>
      </c>
      <c r="B7" s="91"/>
    </row>
    <row r="8" spans="1:2" ht="24.95" customHeight="1">
      <c r="A8" s="90">
        <v>7</v>
      </c>
      <c r="B8" s="91"/>
    </row>
    <row r="9" spans="1:2" ht="24.95" customHeight="1">
      <c r="A9" s="90"/>
      <c r="B9" s="91"/>
    </row>
    <row r="10" spans="1:2" ht="24.95" customHeight="1">
      <c r="A10" s="90"/>
      <c r="B10" s="91"/>
    </row>
    <row r="11" spans="1:2" ht="24.95" customHeight="1">
      <c r="A11" s="90"/>
      <c r="B11" s="91"/>
    </row>
    <row r="12" spans="1:2" ht="24.95" customHeight="1">
      <c r="A12" s="90"/>
      <c r="B12" s="91"/>
    </row>
    <row r="13" spans="1:2" ht="24.95" customHeight="1">
      <c r="A13" s="90"/>
      <c r="B13" s="91"/>
    </row>
    <row r="14" spans="1:2" ht="24.95" customHeight="1">
      <c r="A14" s="90"/>
      <c r="B14" s="91"/>
    </row>
    <row r="15" spans="1:2" ht="24.95" customHeight="1">
      <c r="A15" s="90"/>
      <c r="B15" s="91"/>
    </row>
    <row r="16" spans="1:2" ht="24.95" customHeight="1">
      <c r="A16" s="90"/>
      <c r="B16" s="91"/>
    </row>
    <row r="17" spans="1:2" ht="24.95" customHeight="1">
      <c r="A17" s="90"/>
      <c r="B17" s="91"/>
    </row>
    <row r="18" spans="1:2" ht="24.95" customHeight="1">
      <c r="A18" s="90"/>
      <c r="B18" s="91"/>
    </row>
    <row r="19" spans="1:2" ht="24.95" customHeight="1">
      <c r="A19" s="90"/>
      <c r="B19" s="91"/>
    </row>
    <row r="20" spans="1:2" ht="24.95" customHeight="1">
      <c r="A20" s="90"/>
      <c r="B20" s="91"/>
    </row>
    <row r="21" spans="1:2" ht="24.95" customHeight="1">
      <c r="A21" s="90"/>
      <c r="B21" s="91"/>
    </row>
    <row r="22" spans="1:2" ht="24.95" customHeight="1">
      <c r="A22" s="90"/>
      <c r="B22" s="91"/>
    </row>
    <row r="23" spans="1:2" ht="24.95" customHeight="1">
      <c r="A23" s="90"/>
      <c r="B23" s="92"/>
    </row>
    <row r="24" spans="1:2" ht="24.95" customHeight="1" thickBot="1">
      <c r="A24" s="90"/>
      <c r="B24" s="92"/>
    </row>
    <row r="25" spans="1:2" ht="50.1" customHeight="1" thickBot="1">
      <c r="A25" s="134" t="s">
        <v>43</v>
      </c>
      <c r="B25" s="119"/>
    </row>
    <row r="26" spans="1:2" ht="24.95" customHeight="1">
      <c r="A26" s="93"/>
      <c r="B26" s="107"/>
    </row>
    <row r="27" spans="1:2" s="106" customFormat="1" ht="35.1" customHeight="1">
      <c r="A27" s="109">
        <v>1</v>
      </c>
      <c r="B27" s="104"/>
    </row>
    <row r="28" spans="1:2" s="106" customFormat="1" ht="35.1" customHeight="1">
      <c r="A28" s="109">
        <v>2</v>
      </c>
      <c r="B28" s="104"/>
    </row>
    <row r="29" spans="1:2" s="106" customFormat="1" ht="35.1" customHeight="1">
      <c r="A29" s="109">
        <v>3</v>
      </c>
      <c r="B29" s="104"/>
    </row>
    <row r="30" spans="1:2" s="106" customFormat="1" ht="35.1" customHeight="1">
      <c r="A30" s="109">
        <v>4</v>
      </c>
      <c r="B30" s="104"/>
    </row>
    <row r="31" spans="1:2" s="106" customFormat="1" ht="35.1" customHeight="1">
      <c r="A31" s="109">
        <v>5</v>
      </c>
      <c r="B31" s="104"/>
    </row>
    <row r="32" spans="1:2" ht="24.95" customHeight="1">
      <c r="A32" s="94"/>
      <c r="B32" s="105"/>
    </row>
  </sheetData>
  <mergeCells count="2">
    <mergeCell ref="A1:B1"/>
    <mergeCell ref="A25:B25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topLeftCell="A4" zoomScale="130" zoomScaleNormal="130" zoomScaleSheetLayoutView="80" workbookViewId="0">
      <selection activeCell="C7" sqref="C7"/>
    </sheetView>
  </sheetViews>
  <sheetFormatPr baseColWidth="10" defaultColWidth="11.42578125" defaultRowHeight="15"/>
  <cols>
    <col min="1" max="1" width="14.5703125" style="3" customWidth="1"/>
    <col min="2" max="2" width="13.5703125" style="3" customWidth="1"/>
    <col min="3" max="3" width="60.7109375" style="4" customWidth="1"/>
    <col min="4" max="4" width="35.7109375" style="4" customWidth="1"/>
    <col min="5" max="5" width="11.42578125" style="4"/>
    <col min="6" max="11" width="11.42578125" style="112" customWidth="1"/>
    <col min="12" max="12" width="11.42578125" style="4" customWidth="1"/>
    <col min="13" max="16384" width="11.42578125" style="4"/>
  </cols>
  <sheetData>
    <row r="1" spans="1:11" ht="15.75" thickBot="1"/>
    <row r="2" spans="1:11" ht="54.75" customHeight="1" thickBot="1">
      <c r="A2" s="130" t="s">
        <v>1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7" t="s">
        <v>26</v>
      </c>
      <c r="B4" s="36">
        <f>AVERAGE(F4:K4)</f>
        <v>2.5</v>
      </c>
      <c r="C4" s="20" t="s">
        <v>52</v>
      </c>
      <c r="D4" s="12"/>
      <c r="E4" s="7">
        <f>+AVERAGE($B$4:$B$7)</f>
        <v>3.25</v>
      </c>
      <c r="F4" s="114">
        <v>2</v>
      </c>
      <c r="G4" s="114">
        <v>3</v>
      </c>
      <c r="H4" s="114"/>
      <c r="I4" s="114"/>
      <c r="J4" s="114"/>
      <c r="K4" s="114"/>
    </row>
    <row r="5" spans="1:11" ht="99.95" customHeight="1" thickBot="1">
      <c r="A5" s="18" t="s">
        <v>28</v>
      </c>
      <c r="B5" s="36">
        <f t="shared" ref="B5:B6" si="0">AVERAGE(F5:K5)</f>
        <v>3.5</v>
      </c>
      <c r="C5" s="21" t="s">
        <v>45</v>
      </c>
      <c r="D5" s="13"/>
      <c r="E5" s="7">
        <f>+AVERAGE($B$4:$B$7)</f>
        <v>3.25</v>
      </c>
      <c r="F5" s="114">
        <v>4</v>
      </c>
      <c r="G5" s="114">
        <v>3</v>
      </c>
      <c r="H5" s="114"/>
      <c r="I5" s="114"/>
      <c r="J5" s="114"/>
      <c r="K5" s="114"/>
    </row>
    <row r="6" spans="1:11" ht="99.95" customHeight="1" thickBot="1">
      <c r="A6" s="18" t="s">
        <v>7</v>
      </c>
      <c r="B6" s="36">
        <f t="shared" si="0"/>
        <v>3.5</v>
      </c>
      <c r="C6" s="21" t="s">
        <v>46</v>
      </c>
      <c r="D6" s="24"/>
      <c r="E6" s="7">
        <f>+AVERAGE($B$4:$B$7)</f>
        <v>3.25</v>
      </c>
      <c r="F6" s="114">
        <v>3</v>
      </c>
      <c r="G6" s="114">
        <v>4</v>
      </c>
      <c r="H6" s="114"/>
      <c r="I6" s="114"/>
      <c r="J6" s="114"/>
      <c r="K6" s="114"/>
    </row>
    <row r="7" spans="1:11" ht="129.75" customHeight="1" thickBot="1">
      <c r="A7" s="18" t="s">
        <v>27</v>
      </c>
      <c r="B7" s="36">
        <f>AVERAGE(F7:K7)</f>
        <v>3.5</v>
      </c>
      <c r="C7" s="21" t="s">
        <v>51</v>
      </c>
      <c r="D7" s="23"/>
      <c r="E7" s="7">
        <f>+AVERAGE($B$4:$B$7)</f>
        <v>3.25</v>
      </c>
      <c r="F7" s="114">
        <v>2</v>
      </c>
      <c r="G7" s="114">
        <v>5</v>
      </c>
      <c r="H7" s="114"/>
      <c r="I7" s="114"/>
      <c r="J7" s="114"/>
      <c r="K7" s="114"/>
    </row>
    <row r="8" spans="1:11" ht="50.1" customHeight="1" thickBot="1">
      <c r="A8" s="19" t="s">
        <v>6</v>
      </c>
      <c r="B8" s="133">
        <f>AVERAGE($B$4:$B$7)</f>
        <v>3.25</v>
      </c>
      <c r="C8" s="133"/>
      <c r="D8" s="133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  <row r="31" spans="1:5">
      <c r="A31" s="8"/>
      <c r="B31" s="8"/>
      <c r="C31" s="6"/>
      <c r="D31" s="6"/>
      <c r="E31" s="6"/>
    </row>
  </sheetData>
  <mergeCells count="2">
    <mergeCell ref="A2:D2"/>
    <mergeCell ref="B8:D8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zoomScaleNormal="100" zoomScaleSheetLayoutView="100" workbookViewId="0">
      <selection activeCell="C5" sqref="C5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0" width="11.42578125" style="112" customWidth="1"/>
    <col min="11" max="13" width="11.42578125" style="4" customWidth="1"/>
    <col min="14" max="16384" width="11.42578125" style="4"/>
  </cols>
  <sheetData>
    <row r="1" spans="1:11" ht="15.75" thickBot="1"/>
    <row r="2" spans="1:11" ht="54.75" customHeight="1" thickBot="1">
      <c r="A2" s="130" t="s">
        <v>8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7" t="s">
        <v>29</v>
      </c>
      <c r="B4" s="36">
        <f>AVERAGE(F4:K4)</f>
        <v>2</v>
      </c>
      <c r="C4" s="20" t="s">
        <v>47</v>
      </c>
      <c r="D4" s="12"/>
      <c r="E4" s="7">
        <f>+AVERAGE($B$4:$B$5)</f>
        <v>2.5</v>
      </c>
      <c r="F4" s="114">
        <v>2</v>
      </c>
      <c r="G4" s="114">
        <v>2</v>
      </c>
      <c r="H4" s="114"/>
      <c r="I4" s="114"/>
      <c r="J4" s="114"/>
      <c r="K4" s="114"/>
    </row>
    <row r="5" spans="1:11" ht="113.25" customHeight="1" thickBot="1">
      <c r="A5" s="18" t="s">
        <v>30</v>
      </c>
      <c r="B5" s="36">
        <f t="shared" ref="B5" si="0">AVERAGE(F5:K5)</f>
        <v>3</v>
      </c>
      <c r="C5" s="21" t="s">
        <v>48</v>
      </c>
      <c r="D5" s="13"/>
      <c r="E5" s="7">
        <f>+AVERAGE($B$4:$B$5)</f>
        <v>2.5</v>
      </c>
      <c r="F5" s="114">
        <v>4</v>
      </c>
      <c r="G5" s="114">
        <v>2</v>
      </c>
      <c r="H5" s="114"/>
      <c r="I5" s="114"/>
      <c r="J5" s="114"/>
      <c r="K5" s="114"/>
    </row>
    <row r="6" spans="1:11" ht="50.1" customHeight="1" thickBot="1">
      <c r="A6" s="19" t="s">
        <v>6</v>
      </c>
      <c r="B6" s="133">
        <f>AVERAGE($B$4:$B$5)</f>
        <v>2.5</v>
      </c>
      <c r="C6" s="133"/>
      <c r="D6" s="133"/>
      <c r="E6" s="6"/>
      <c r="F6" s="113"/>
      <c r="G6" s="113"/>
      <c r="H6" s="113"/>
      <c r="I6" s="113"/>
      <c r="J6" s="113"/>
      <c r="K6" s="113"/>
    </row>
    <row r="7" spans="1:11">
      <c r="A7" s="8"/>
      <c r="B7" s="8"/>
      <c r="C7" s="6"/>
      <c r="D7" s="6"/>
      <c r="E7" s="6"/>
      <c r="F7" s="113"/>
      <c r="G7" s="113"/>
      <c r="H7" s="113"/>
      <c r="I7" s="113"/>
      <c r="J7" s="113"/>
      <c r="K7" s="113"/>
    </row>
    <row r="8" spans="1:11">
      <c r="A8" s="8"/>
      <c r="B8" s="8"/>
      <c r="C8" s="6"/>
      <c r="D8" s="6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9"/>
  <sheetViews>
    <sheetView topLeftCell="A2" zoomScale="110" zoomScaleNormal="110" zoomScaleSheetLayoutView="100" workbookViewId="0">
      <selection activeCell="C5" sqref="C5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1" width="11.42578125" style="112" customWidth="1"/>
    <col min="12" max="13" width="11.42578125" style="4" customWidth="1"/>
    <col min="14" max="16384" width="11.42578125" style="4"/>
  </cols>
  <sheetData>
    <row r="1" spans="1:11" ht="15.75" thickBot="1"/>
    <row r="2" spans="1:11" ht="54.75" customHeight="1" thickBot="1">
      <c r="A2" s="130" t="s">
        <v>15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7" t="s">
        <v>31</v>
      </c>
      <c r="B4" s="36">
        <f>AVERAGE(F4:K4)</f>
        <v>4</v>
      </c>
      <c r="C4" s="20" t="s">
        <v>49</v>
      </c>
      <c r="D4" s="12"/>
      <c r="E4" s="7">
        <f>+AVERAGE($B$4:$B$5)</f>
        <v>3.75</v>
      </c>
      <c r="F4" s="114"/>
      <c r="G4" s="114"/>
      <c r="H4" s="114">
        <v>4</v>
      </c>
      <c r="I4" s="114"/>
      <c r="J4" s="114"/>
      <c r="K4" s="114"/>
    </row>
    <row r="5" spans="1:11" ht="99.95" customHeight="1" thickBot="1">
      <c r="A5" s="18" t="s">
        <v>32</v>
      </c>
      <c r="B5" s="36">
        <f t="shared" ref="B5" si="0">AVERAGE(F5:K5)</f>
        <v>3.5</v>
      </c>
      <c r="C5" s="21" t="s">
        <v>50</v>
      </c>
      <c r="D5" s="13"/>
      <c r="E5" s="7">
        <f>+AVERAGE($B$4:$B$5)</f>
        <v>3.75</v>
      </c>
      <c r="F5" s="114">
        <v>4</v>
      </c>
      <c r="G5" s="114">
        <v>3</v>
      </c>
      <c r="H5" s="114"/>
      <c r="I5" s="114"/>
      <c r="J5" s="114"/>
      <c r="K5" s="114"/>
    </row>
    <row r="6" spans="1:11" ht="50.1" customHeight="1" thickBot="1">
      <c r="A6" s="19" t="s">
        <v>6</v>
      </c>
      <c r="B6" s="133">
        <f>+AVERAGE($B$4:$B$5)</f>
        <v>3.75</v>
      </c>
      <c r="C6" s="133"/>
      <c r="D6" s="133"/>
      <c r="E6" s="6"/>
      <c r="F6" s="113"/>
      <c r="G6" s="113"/>
      <c r="H6" s="113"/>
      <c r="I6" s="113"/>
      <c r="J6" s="113"/>
      <c r="K6" s="113"/>
    </row>
    <row r="7" spans="1:11">
      <c r="A7" s="8"/>
      <c r="B7" s="8"/>
      <c r="C7" s="6"/>
      <c r="D7" s="6"/>
      <c r="E7" s="6"/>
      <c r="F7" s="113"/>
      <c r="G7" s="113"/>
      <c r="H7" s="113"/>
      <c r="I7" s="113"/>
      <c r="J7" s="113"/>
      <c r="K7" s="113"/>
    </row>
    <row r="8" spans="1:11">
      <c r="A8" s="8"/>
      <c r="B8" s="8"/>
      <c r="C8" s="6"/>
      <c r="D8" s="6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0"/>
  <sheetViews>
    <sheetView topLeftCell="A4" zoomScaleNormal="100" zoomScaleSheetLayoutView="100" workbookViewId="0">
      <selection activeCell="B7" sqref="B7:D7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1" width="11.42578125" style="112" customWidth="1"/>
    <col min="12" max="13" width="11.42578125" style="4" customWidth="1"/>
    <col min="14" max="16384" width="11.42578125" style="4"/>
  </cols>
  <sheetData>
    <row r="1" spans="1:11" ht="15.75" thickBot="1"/>
    <row r="2" spans="1:11" ht="54.75" customHeight="1" thickBot="1">
      <c r="A2" s="130" t="s">
        <v>10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7" t="s">
        <v>33</v>
      </c>
      <c r="B4" s="36">
        <f>AVERAGE(F4:K4)</f>
        <v>2.3333333333333335</v>
      </c>
      <c r="C4" s="20" t="s">
        <v>53</v>
      </c>
      <c r="D4" s="12"/>
      <c r="E4" s="7">
        <f>+AVERAGE($B$4:$B$6)</f>
        <v>1.6388888888888891</v>
      </c>
      <c r="F4" s="114">
        <v>2</v>
      </c>
      <c r="G4" s="114">
        <v>2</v>
      </c>
      <c r="H4" s="114"/>
      <c r="I4" s="114">
        <v>3</v>
      </c>
      <c r="J4" s="114"/>
      <c r="K4" s="114"/>
    </row>
    <row r="5" spans="1:11" ht="99.95" customHeight="1" thickBot="1">
      <c r="A5" s="18" t="s">
        <v>34</v>
      </c>
      <c r="B5" s="36">
        <f t="shared" ref="B5:B6" si="0">AVERAGE(F5:K5)</f>
        <v>1.25</v>
      </c>
      <c r="C5" s="21" t="s">
        <v>54</v>
      </c>
      <c r="D5" s="13"/>
      <c r="E5" s="7">
        <f>+AVERAGE($B$4:$B$6)</f>
        <v>1.6388888888888891</v>
      </c>
      <c r="F5" s="114">
        <v>2</v>
      </c>
      <c r="G5" s="114">
        <v>1</v>
      </c>
      <c r="H5" s="114">
        <v>1</v>
      </c>
      <c r="I5" s="114">
        <v>1</v>
      </c>
      <c r="J5" s="114"/>
      <c r="K5" s="114"/>
    </row>
    <row r="6" spans="1:11" ht="105" customHeight="1" thickBot="1">
      <c r="A6" s="18" t="s">
        <v>35</v>
      </c>
      <c r="B6" s="36">
        <f t="shared" si="0"/>
        <v>1.3333333333333333</v>
      </c>
      <c r="C6" s="21" t="s">
        <v>55</v>
      </c>
      <c r="D6" s="23"/>
      <c r="E6" s="7">
        <f>+AVERAGE($B$4:$B$6)</f>
        <v>1.6388888888888891</v>
      </c>
      <c r="F6" s="114">
        <v>2</v>
      </c>
      <c r="G6" s="114">
        <v>1</v>
      </c>
      <c r="H6" s="114"/>
      <c r="I6" s="114">
        <v>1</v>
      </c>
      <c r="J6" s="114"/>
      <c r="K6" s="114"/>
    </row>
    <row r="7" spans="1:11" ht="50.1" customHeight="1" thickBot="1">
      <c r="A7" s="19" t="s">
        <v>6</v>
      </c>
      <c r="B7" s="133">
        <f>+AVERAGE($B$4:$B$6)</f>
        <v>1.6388888888888891</v>
      </c>
      <c r="C7" s="133"/>
      <c r="D7" s="133"/>
      <c r="E7" s="6"/>
      <c r="F7" s="113"/>
      <c r="G7" s="113"/>
      <c r="H7" s="113"/>
      <c r="I7" s="113"/>
      <c r="J7" s="113"/>
      <c r="K7" s="113"/>
    </row>
    <row r="8" spans="1:11">
      <c r="A8" s="8"/>
      <c r="B8" s="8"/>
      <c r="C8" s="6"/>
      <c r="D8" s="6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</sheetData>
  <mergeCells count="2">
    <mergeCell ref="A2:D2"/>
    <mergeCell ref="B7:D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9"/>
  <sheetViews>
    <sheetView zoomScale="90" zoomScaleNormal="90" zoomScaleSheetLayoutView="100" workbookViewId="0">
      <selection activeCell="C4" sqref="C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1" width="11.42578125" style="112" customWidth="1"/>
    <col min="12" max="13" width="11.42578125" style="4" customWidth="1"/>
    <col min="14" max="16384" width="11.42578125" style="4"/>
  </cols>
  <sheetData>
    <row r="1" spans="1:11" ht="15.75" thickBot="1"/>
    <row r="2" spans="1:11" ht="54.75" customHeight="1" thickBot="1">
      <c r="A2" s="130" t="s">
        <v>11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8" t="s">
        <v>9</v>
      </c>
      <c r="B4" s="36">
        <f>AVERAGE(F4:K4)</f>
        <v>2</v>
      </c>
      <c r="C4" s="21" t="s">
        <v>56</v>
      </c>
      <c r="D4" s="13"/>
      <c r="E4" s="7">
        <f>+AVERAGE($B$4:$B$5)</f>
        <v>2</v>
      </c>
      <c r="F4" s="114">
        <v>2</v>
      </c>
      <c r="G4" s="114">
        <v>2</v>
      </c>
      <c r="H4" s="114">
        <v>1</v>
      </c>
      <c r="I4" s="114">
        <v>3</v>
      </c>
      <c r="J4" s="114"/>
      <c r="K4" s="114"/>
    </row>
    <row r="5" spans="1:11" ht="99.95" customHeight="1" thickBot="1">
      <c r="A5" s="18" t="s">
        <v>36</v>
      </c>
      <c r="B5" s="36">
        <f t="shared" ref="B5" si="0">AVERAGE(F5:K5)</f>
        <v>2</v>
      </c>
      <c r="C5" s="21" t="s">
        <v>57</v>
      </c>
      <c r="D5" s="24"/>
      <c r="E5" s="7">
        <f>+AVERAGE($B$4:$B$5)</f>
        <v>2</v>
      </c>
      <c r="F5" s="114">
        <v>4</v>
      </c>
      <c r="G5" s="114">
        <v>1</v>
      </c>
      <c r="H5" s="114">
        <v>1</v>
      </c>
      <c r="I5" s="114">
        <v>2</v>
      </c>
      <c r="J5" s="114"/>
      <c r="K5" s="114"/>
    </row>
    <row r="6" spans="1:11" ht="50.1" customHeight="1" thickBot="1">
      <c r="A6" s="19" t="s">
        <v>6</v>
      </c>
      <c r="B6" s="133">
        <f>+AVERAGE($B$4:$B$5)</f>
        <v>2</v>
      </c>
      <c r="C6" s="133"/>
      <c r="D6" s="133"/>
      <c r="E6" s="6"/>
      <c r="F6" s="113"/>
      <c r="G6" s="113"/>
      <c r="H6" s="113"/>
      <c r="I6" s="113"/>
      <c r="J6" s="113"/>
      <c r="K6" s="113"/>
    </row>
    <row r="7" spans="1:11">
      <c r="A7" s="8"/>
      <c r="B7" s="8"/>
      <c r="C7" s="6"/>
      <c r="D7" s="6"/>
      <c r="E7" s="6"/>
      <c r="F7" s="113"/>
      <c r="G7" s="113"/>
      <c r="H7" s="113"/>
      <c r="I7" s="113"/>
      <c r="J7" s="113"/>
      <c r="K7" s="113"/>
    </row>
    <row r="8" spans="1:11">
      <c r="A8" s="8"/>
      <c r="B8" s="8"/>
      <c r="C8" s="6"/>
      <c r="D8" s="6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8"/>
  <sheetViews>
    <sheetView topLeftCell="B1" zoomScale="90" zoomScaleNormal="90" zoomScaleSheetLayoutView="100" workbookViewId="0">
      <selection activeCell="C4" sqref="C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0" width="11.42578125" style="112" customWidth="1"/>
    <col min="11" max="13" width="11.42578125" style="4" customWidth="1"/>
    <col min="14" max="16384" width="11.42578125" style="4"/>
  </cols>
  <sheetData>
    <row r="1" spans="1:11" ht="15.75" thickBot="1"/>
    <row r="2" spans="1:11" ht="54.75" customHeight="1" thickBot="1">
      <c r="A2" s="130" t="s">
        <v>12</v>
      </c>
      <c r="B2" s="131"/>
      <c r="C2" s="131"/>
      <c r="D2" s="132"/>
      <c r="E2" s="6"/>
    </row>
    <row r="3" spans="1:11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113" t="s">
        <v>41</v>
      </c>
    </row>
    <row r="4" spans="1:11" ht="99.95" customHeight="1" thickBot="1">
      <c r="A4" s="17" t="s">
        <v>37</v>
      </c>
      <c r="B4" s="36">
        <f>AVERAGE(F4:K4)</f>
        <v>2.3333333333333335</v>
      </c>
      <c r="C4" s="20"/>
      <c r="D4" s="12"/>
      <c r="E4" s="7">
        <f>+AVERAGE($B$4:$B$4)</f>
        <v>2.3333333333333335</v>
      </c>
      <c r="F4" s="114">
        <v>2</v>
      </c>
      <c r="G4" s="114">
        <v>2</v>
      </c>
      <c r="H4" s="114"/>
      <c r="I4" s="114">
        <v>3</v>
      </c>
      <c r="J4" s="114"/>
      <c r="K4" s="114"/>
    </row>
    <row r="5" spans="1:11" ht="50.1" customHeight="1" thickBot="1">
      <c r="A5" s="19" t="s">
        <v>6</v>
      </c>
      <c r="B5" s="133">
        <f>+AVERAGE($B$4:$B$4)</f>
        <v>2.3333333333333335</v>
      </c>
      <c r="C5" s="133"/>
      <c r="D5" s="133"/>
      <c r="E5" s="6"/>
      <c r="F5" s="113"/>
      <c r="G5" s="113"/>
      <c r="H5" s="113"/>
      <c r="I5" s="113"/>
      <c r="J5" s="113"/>
      <c r="K5" s="113"/>
    </row>
    <row r="6" spans="1:11">
      <c r="A6" s="8"/>
      <c r="B6" s="8"/>
      <c r="C6" s="6"/>
      <c r="D6" s="6"/>
      <c r="E6" s="6"/>
      <c r="F6" s="113"/>
      <c r="G6" s="113"/>
      <c r="H6" s="113"/>
      <c r="I6" s="113"/>
      <c r="J6" s="113"/>
      <c r="K6" s="113"/>
    </row>
    <row r="7" spans="1:11">
      <c r="A7" s="8"/>
      <c r="B7" s="8"/>
      <c r="C7" s="6"/>
      <c r="D7" s="6"/>
      <c r="E7" s="6"/>
      <c r="F7" s="113"/>
      <c r="G7" s="113"/>
      <c r="H7" s="113"/>
      <c r="I7" s="113"/>
      <c r="J7" s="113"/>
      <c r="K7" s="113"/>
    </row>
    <row r="8" spans="1:11">
      <c r="A8" s="8"/>
      <c r="B8" s="8"/>
      <c r="C8" s="6"/>
      <c r="D8" s="6"/>
      <c r="E8" s="6"/>
    </row>
    <row r="9" spans="1:11">
      <c r="A9" s="8"/>
      <c r="B9" s="8"/>
      <c r="C9" s="6"/>
      <c r="D9" s="6"/>
      <c r="E9" s="6"/>
    </row>
    <row r="10" spans="1:11">
      <c r="A10" s="8"/>
      <c r="B10" s="8"/>
      <c r="C10" s="6"/>
      <c r="D10" s="6"/>
      <c r="E10" s="6"/>
    </row>
    <row r="11" spans="1:11">
      <c r="A11" s="8"/>
      <c r="B11" s="8"/>
      <c r="C11" s="6"/>
      <c r="D11" s="6"/>
      <c r="E11" s="6"/>
    </row>
    <row r="12" spans="1:11">
      <c r="A12" s="8"/>
      <c r="B12" s="8"/>
      <c r="C12" s="6"/>
      <c r="D12" s="6"/>
      <c r="E12" s="6"/>
    </row>
    <row r="13" spans="1:11">
      <c r="A13" s="8"/>
      <c r="B13" s="8"/>
      <c r="C13" s="6"/>
      <c r="D13" s="6"/>
      <c r="E13" s="6"/>
    </row>
    <row r="14" spans="1:11">
      <c r="A14" s="8"/>
      <c r="B14" s="8"/>
      <c r="C14" s="6"/>
      <c r="D14" s="6"/>
      <c r="E14" s="6"/>
    </row>
    <row r="15" spans="1:11">
      <c r="A15" s="8"/>
      <c r="B15" s="8"/>
      <c r="C15" s="6"/>
      <c r="D15" s="6"/>
      <c r="E15" s="6"/>
    </row>
    <row r="16" spans="1:11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</sheetData>
  <mergeCells count="2">
    <mergeCell ref="A2:D2"/>
    <mergeCell ref="B5:D5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topLeftCell="A3" zoomScale="80" zoomScaleNormal="80" workbookViewId="0">
      <selection activeCell="E8" sqref="E8"/>
    </sheetView>
  </sheetViews>
  <sheetFormatPr baseColWidth="10" defaultColWidth="11.42578125" defaultRowHeight="15"/>
  <cols>
    <col min="1" max="1" width="30.7109375" style="3" customWidth="1"/>
    <col min="2" max="6" width="25.7109375" style="3" customWidth="1"/>
    <col min="7" max="7" width="25.7109375" style="4" customWidth="1"/>
    <col min="8" max="16384" width="11.42578125" style="4"/>
  </cols>
  <sheetData>
    <row r="1" spans="1:10" ht="15.75" thickBot="1"/>
    <row r="2" spans="1:10" ht="37.5" customHeight="1" thickBot="1">
      <c r="B2" s="37"/>
      <c r="C2" s="46" t="s">
        <v>17</v>
      </c>
      <c r="D2" s="39"/>
      <c r="E2" s="47" t="s">
        <v>18</v>
      </c>
      <c r="F2" s="44"/>
    </row>
    <row r="3" spans="1:10" ht="66" customHeight="1" thickBot="1">
      <c r="A3" s="27"/>
      <c r="B3" s="28" t="s">
        <v>1</v>
      </c>
      <c r="C3" s="29" t="s">
        <v>8</v>
      </c>
      <c r="D3" s="30" t="s">
        <v>14</v>
      </c>
      <c r="E3" s="28" t="s">
        <v>10</v>
      </c>
      <c r="F3" s="30" t="s">
        <v>11</v>
      </c>
      <c r="G3" s="45" t="s">
        <v>16</v>
      </c>
    </row>
    <row r="4" spans="1:10" ht="27.75" customHeight="1">
      <c r="A4" s="26" t="s">
        <v>13</v>
      </c>
      <c r="B4" s="31"/>
      <c r="C4" s="32"/>
      <c r="D4" s="32"/>
      <c r="E4" s="32" t="s">
        <v>3</v>
      </c>
      <c r="F4" s="32"/>
      <c r="G4" s="33"/>
      <c r="J4" s="4" t="s">
        <v>39</v>
      </c>
    </row>
    <row r="5" spans="1:10" ht="39.950000000000003" customHeight="1">
      <c r="A5" s="50" t="s">
        <v>26</v>
      </c>
      <c r="B5" s="51">
        <f>'RESP 1_Org e Des'!B4</f>
        <v>2.5</v>
      </c>
      <c r="C5" s="52"/>
      <c r="D5" s="53"/>
      <c r="E5" s="54"/>
      <c r="F5" s="53"/>
      <c r="G5" s="55"/>
      <c r="H5" s="111">
        <f>B5</f>
        <v>2.5</v>
      </c>
      <c r="I5" s="79">
        <f>$E$21</f>
        <v>2.625</v>
      </c>
      <c r="J5" s="4">
        <v>3.75</v>
      </c>
    </row>
    <row r="6" spans="1:10" ht="39.950000000000003" customHeight="1">
      <c r="A6" s="97" t="s">
        <v>28</v>
      </c>
      <c r="B6" s="98">
        <f>'RESP 1_Org e Des'!B5</f>
        <v>3.5</v>
      </c>
      <c r="C6" s="99"/>
      <c r="D6" s="100"/>
      <c r="E6" s="101"/>
      <c r="F6" s="100"/>
      <c r="G6" s="102"/>
      <c r="H6" s="111">
        <f t="shared" ref="H6:H8" si="0">B6</f>
        <v>3.5</v>
      </c>
      <c r="I6" s="79">
        <f t="shared" ref="I6:I18" si="1">$E$21</f>
        <v>2.625</v>
      </c>
      <c r="J6" s="4">
        <v>3.75</v>
      </c>
    </row>
    <row r="7" spans="1:10" ht="39.950000000000003" customHeight="1">
      <c r="A7" s="56" t="s">
        <v>7</v>
      </c>
      <c r="B7" s="57">
        <f>'RESP 1_Org e Des'!B6</f>
        <v>3.5</v>
      </c>
      <c r="C7" s="58"/>
      <c r="D7" s="59"/>
      <c r="E7" s="60"/>
      <c r="F7" s="59"/>
      <c r="G7" s="61"/>
      <c r="H7" s="111">
        <f t="shared" si="0"/>
        <v>3.5</v>
      </c>
      <c r="I7" s="79">
        <f t="shared" si="1"/>
        <v>2.625</v>
      </c>
      <c r="J7" s="4">
        <v>3.75</v>
      </c>
    </row>
    <row r="8" spans="1:10" ht="39.950000000000003" customHeight="1" thickBot="1">
      <c r="A8" s="62" t="s">
        <v>27</v>
      </c>
      <c r="B8" s="63">
        <f>'RESP 1_Org e Des'!B7</f>
        <v>3.5</v>
      </c>
      <c r="C8" s="64"/>
      <c r="D8" s="65"/>
      <c r="E8" s="66"/>
      <c r="F8" s="65"/>
      <c r="G8" s="67"/>
      <c r="H8" s="111">
        <f t="shared" si="0"/>
        <v>3.5</v>
      </c>
      <c r="I8" s="79">
        <f t="shared" si="1"/>
        <v>2.625</v>
      </c>
      <c r="J8" s="4">
        <v>3.75</v>
      </c>
    </row>
    <row r="9" spans="1:10" ht="39.950000000000003" customHeight="1">
      <c r="A9" s="68" t="s">
        <v>29</v>
      </c>
      <c r="B9" s="69"/>
      <c r="C9" s="70">
        <f>'RESP 2_Info e Transp'!B4</f>
        <v>2</v>
      </c>
      <c r="D9" s="71"/>
      <c r="E9" s="69"/>
      <c r="F9" s="71"/>
      <c r="G9" s="72"/>
      <c r="H9" s="79">
        <f>C9</f>
        <v>2</v>
      </c>
      <c r="I9" s="79">
        <f t="shared" si="1"/>
        <v>2.625</v>
      </c>
      <c r="J9" s="4">
        <v>3.75</v>
      </c>
    </row>
    <row r="10" spans="1:10" ht="39.950000000000003" customHeight="1" thickBot="1">
      <c r="A10" s="62" t="s">
        <v>30</v>
      </c>
      <c r="B10" s="66"/>
      <c r="C10" s="73">
        <f>'RESP 2_Info e Transp'!B5</f>
        <v>3</v>
      </c>
      <c r="D10" s="65"/>
      <c r="E10" s="66"/>
      <c r="F10" s="65"/>
      <c r="G10" s="67"/>
      <c r="H10" s="79">
        <f>C10</f>
        <v>3</v>
      </c>
      <c r="I10" s="79">
        <f t="shared" si="1"/>
        <v>2.625</v>
      </c>
      <c r="J10" s="4">
        <v>3.75</v>
      </c>
    </row>
    <row r="11" spans="1:10" ht="39.950000000000003" customHeight="1">
      <c r="A11" s="68" t="s">
        <v>31</v>
      </c>
      <c r="B11" s="69"/>
      <c r="C11" s="74"/>
      <c r="D11" s="75">
        <f>'RESP 3_Calidade'!B4</f>
        <v>4</v>
      </c>
      <c r="E11" s="69"/>
      <c r="F11" s="71"/>
      <c r="G11" s="72"/>
      <c r="H11" s="79">
        <f>D11</f>
        <v>4</v>
      </c>
      <c r="I11" s="79">
        <f t="shared" si="1"/>
        <v>2.625</v>
      </c>
      <c r="J11" s="4">
        <v>3.75</v>
      </c>
    </row>
    <row r="12" spans="1:10" ht="39.950000000000003" customHeight="1" thickBot="1">
      <c r="A12" s="62" t="s">
        <v>32</v>
      </c>
      <c r="B12" s="66"/>
      <c r="C12" s="64"/>
      <c r="D12" s="76">
        <f>'RESP 3_Calidade'!B5</f>
        <v>3.5</v>
      </c>
      <c r="E12" s="66"/>
      <c r="F12" s="65"/>
      <c r="G12" s="67"/>
      <c r="H12" s="79">
        <f>D12</f>
        <v>3.5</v>
      </c>
      <c r="I12" s="79">
        <f t="shared" si="1"/>
        <v>2.625</v>
      </c>
      <c r="J12" s="4">
        <v>3.75</v>
      </c>
    </row>
    <row r="13" spans="1:10" ht="39.950000000000003" customHeight="1">
      <c r="A13" s="68" t="s">
        <v>33</v>
      </c>
      <c r="B13" s="69"/>
      <c r="C13" s="74"/>
      <c r="D13" s="71"/>
      <c r="E13" s="77">
        <f>'RESP 4_RecHumanos'!B4</f>
        <v>2.3333333333333335</v>
      </c>
      <c r="F13" s="71"/>
      <c r="G13" s="72"/>
      <c r="H13" s="79">
        <f>E13</f>
        <v>2.3333333333333335</v>
      </c>
      <c r="I13" s="79">
        <f t="shared" si="1"/>
        <v>2.625</v>
      </c>
      <c r="J13" s="4">
        <v>3.75</v>
      </c>
    </row>
    <row r="14" spans="1:10" ht="39.950000000000003" customHeight="1">
      <c r="A14" s="56" t="s">
        <v>34</v>
      </c>
      <c r="B14" s="60"/>
      <c r="C14" s="58"/>
      <c r="D14" s="59"/>
      <c r="E14" s="57">
        <f>'RESP 4_RecHumanos'!B5</f>
        <v>1.25</v>
      </c>
      <c r="F14" s="59"/>
      <c r="G14" s="61"/>
      <c r="H14" s="79">
        <f t="shared" ref="H14:H15" si="2">E14</f>
        <v>1.25</v>
      </c>
      <c r="I14" s="79">
        <f t="shared" si="1"/>
        <v>2.625</v>
      </c>
      <c r="J14" s="4">
        <v>3.75</v>
      </c>
    </row>
    <row r="15" spans="1:10" ht="39.950000000000003" customHeight="1" thickBot="1">
      <c r="A15" s="62" t="s">
        <v>35</v>
      </c>
      <c r="B15" s="66"/>
      <c r="C15" s="64"/>
      <c r="D15" s="65"/>
      <c r="E15" s="63">
        <f>'RESP 4_RecHumanos'!B6</f>
        <v>1.3333333333333333</v>
      </c>
      <c r="F15" s="65"/>
      <c r="G15" s="67"/>
      <c r="H15" s="79">
        <f t="shared" si="2"/>
        <v>1.3333333333333333</v>
      </c>
      <c r="I15" s="79">
        <f t="shared" si="1"/>
        <v>2.625</v>
      </c>
      <c r="J15" s="4">
        <v>3.75</v>
      </c>
    </row>
    <row r="16" spans="1:10" ht="39.950000000000003" customHeight="1">
      <c r="A16" s="56" t="s">
        <v>9</v>
      </c>
      <c r="B16" s="60"/>
      <c r="C16" s="58"/>
      <c r="D16" s="59"/>
      <c r="E16" s="60"/>
      <c r="F16" s="78">
        <f>'RESP 5_RecMateriais'!B4</f>
        <v>2</v>
      </c>
      <c r="G16" s="61"/>
      <c r="H16" s="79">
        <f>F16</f>
        <v>2</v>
      </c>
      <c r="I16" s="79">
        <f t="shared" si="1"/>
        <v>2.625</v>
      </c>
      <c r="J16" s="4">
        <v>3.75</v>
      </c>
    </row>
    <row r="17" spans="1:10" ht="39.950000000000003" customHeight="1" thickBot="1">
      <c r="A17" s="62" t="s">
        <v>36</v>
      </c>
      <c r="B17" s="66"/>
      <c r="C17" s="64"/>
      <c r="D17" s="65"/>
      <c r="E17" s="66"/>
      <c r="F17" s="76">
        <f>'RESP 5_RecMateriais'!B5</f>
        <v>2</v>
      </c>
      <c r="G17" s="67"/>
      <c r="H17" s="79">
        <f>F17</f>
        <v>2</v>
      </c>
      <c r="I17" s="79">
        <f t="shared" si="1"/>
        <v>2.625</v>
      </c>
      <c r="J17" s="4">
        <v>3.75</v>
      </c>
    </row>
    <row r="18" spans="1:10" ht="39.950000000000003" customHeight="1" thickBot="1">
      <c r="A18" s="40" t="s">
        <v>37</v>
      </c>
      <c r="B18" s="34"/>
      <c r="C18" s="35"/>
      <c r="D18" s="42"/>
      <c r="E18" s="34"/>
      <c r="F18" s="42"/>
      <c r="G18" s="48">
        <f>'RESP 6_Xeral'!B4</f>
        <v>2.3333333333333335</v>
      </c>
      <c r="H18" s="79">
        <f>G18</f>
        <v>2.3333333333333335</v>
      </c>
      <c r="I18" s="79">
        <f t="shared" si="1"/>
        <v>2.625</v>
      </c>
      <c r="J18" s="4">
        <v>3.75</v>
      </c>
    </row>
    <row r="19" spans="1:10" ht="39.950000000000003" customHeight="1" thickBot="1">
      <c r="A19" s="41" t="s">
        <v>20</v>
      </c>
      <c r="B19" s="43">
        <f>AVERAGE(B5:B8)</f>
        <v>3.25</v>
      </c>
      <c r="C19" s="103">
        <f>AVERAGE(C9:C10)</f>
        <v>2.5</v>
      </c>
      <c r="D19" s="25">
        <f>AVERAGE(D11:D12)</f>
        <v>3.75</v>
      </c>
      <c r="E19" s="43">
        <f>AVERAGE(E13:E15)</f>
        <v>1.6388888888888891</v>
      </c>
      <c r="F19" s="25">
        <f>AVERAGE(F16:F17)</f>
        <v>2</v>
      </c>
      <c r="G19" s="49">
        <f>AVERAGE(G18)</f>
        <v>2.3333333333333335</v>
      </c>
    </row>
    <row r="20" spans="1:10" ht="39.950000000000003" customHeight="1" thickBot="1">
      <c r="A20" s="84" t="s">
        <v>19</v>
      </c>
      <c r="B20" s="85"/>
      <c r="C20" s="86">
        <f>AVERAGE(H5:H12)</f>
        <v>3.1875</v>
      </c>
      <c r="D20" s="87"/>
      <c r="E20" s="85">
        <f>AVERAGE(H13:H17)</f>
        <v>1.7833333333333337</v>
      </c>
      <c r="F20" s="87"/>
      <c r="G20" s="95"/>
    </row>
    <row r="21" spans="1:10" ht="39.950000000000003" customHeight="1" thickBot="1">
      <c r="A21" s="82" t="s">
        <v>21</v>
      </c>
      <c r="B21" s="80"/>
      <c r="C21" s="81"/>
      <c r="D21" s="38"/>
      <c r="E21" s="83">
        <f>AVERAGE(H5:H18)</f>
        <v>2.625</v>
      </c>
      <c r="F21" s="38"/>
      <c r="G21" s="49"/>
    </row>
  </sheetData>
  <conditionalFormatting sqref="B5:G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33"/>
  <sheetViews>
    <sheetView zoomScaleNormal="100" workbookViewId="0">
      <selection activeCell="B6" sqref="B6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50.1" customHeight="1" thickBot="1">
      <c r="A1" s="116" t="s">
        <v>38</v>
      </c>
      <c r="B1" s="117"/>
    </row>
    <row r="2" spans="1:2" ht="24.95" customHeight="1">
      <c r="A2" s="88">
        <v>1</v>
      </c>
      <c r="B2" s="89" t="s">
        <v>58</v>
      </c>
    </row>
    <row r="3" spans="1:2" ht="24.95" customHeight="1">
      <c r="A3" s="90">
        <v>2</v>
      </c>
      <c r="B3" s="91" t="s">
        <v>59</v>
      </c>
    </row>
    <row r="4" spans="1:2" ht="44.25" customHeight="1">
      <c r="A4" s="90">
        <v>3</v>
      </c>
      <c r="B4" s="115" t="s">
        <v>60</v>
      </c>
    </row>
    <row r="5" spans="1:2" ht="24.95" customHeight="1">
      <c r="A5" s="90">
        <v>4</v>
      </c>
      <c r="B5" s="91" t="s">
        <v>61</v>
      </c>
    </row>
    <row r="6" spans="1:2" ht="24.95" customHeight="1">
      <c r="A6" s="90">
        <v>5</v>
      </c>
      <c r="B6" s="91" t="s">
        <v>62</v>
      </c>
    </row>
    <row r="7" spans="1:2" ht="24.95" customHeight="1">
      <c r="A7" s="90">
        <v>6</v>
      </c>
      <c r="B7" s="91"/>
    </row>
    <row r="8" spans="1:2" ht="24.95" customHeight="1">
      <c r="A8" s="90">
        <v>7</v>
      </c>
      <c r="B8" s="91"/>
    </row>
    <row r="9" spans="1:2" ht="24.95" customHeight="1">
      <c r="A9" s="90">
        <v>8</v>
      </c>
      <c r="B9" s="91"/>
    </row>
    <row r="10" spans="1:2" ht="24.95" customHeight="1">
      <c r="A10" s="90"/>
      <c r="B10" s="91"/>
    </row>
    <row r="11" spans="1:2" ht="24.95" customHeight="1">
      <c r="A11" s="90"/>
      <c r="B11" s="91"/>
    </row>
    <row r="12" spans="1:2" ht="24.95" customHeight="1">
      <c r="A12" s="90"/>
      <c r="B12" s="91"/>
    </row>
    <row r="13" spans="1:2" ht="24.95" customHeight="1">
      <c r="A13" s="90"/>
      <c r="B13" s="91"/>
    </row>
    <row r="14" spans="1:2" ht="24.95" customHeight="1">
      <c r="A14" s="90"/>
      <c r="B14" s="91"/>
    </row>
    <row r="15" spans="1:2" ht="24.95" customHeight="1">
      <c r="A15" s="90"/>
      <c r="B15" s="91"/>
    </row>
    <row r="16" spans="1:2" ht="24.95" customHeight="1">
      <c r="A16" s="90"/>
      <c r="B16" s="91"/>
    </row>
    <row r="17" spans="1:2" ht="24.95" customHeight="1">
      <c r="A17" s="90"/>
      <c r="B17" s="92"/>
    </row>
    <row r="18" spans="1:2" ht="24.95" customHeight="1" thickBot="1">
      <c r="A18" s="90"/>
      <c r="B18" s="92"/>
    </row>
    <row r="19" spans="1:2" ht="50.1" customHeight="1" thickBot="1">
      <c r="A19" s="118" t="s">
        <v>23</v>
      </c>
      <c r="B19" s="119"/>
    </row>
    <row r="20" spans="1:2" ht="50.1" customHeight="1" thickBot="1">
      <c r="A20" s="118" t="s">
        <v>24</v>
      </c>
      <c r="B20" s="119" t="s">
        <v>22</v>
      </c>
    </row>
    <row r="21" spans="1:2" ht="24.95" customHeight="1">
      <c r="A21" s="93"/>
      <c r="B21" s="107"/>
    </row>
    <row r="22" spans="1:2" s="106" customFormat="1" ht="35.1" customHeight="1">
      <c r="A22" s="109">
        <v>1</v>
      </c>
      <c r="B22" s="104" t="s">
        <v>63</v>
      </c>
    </row>
    <row r="23" spans="1:2" s="106" customFormat="1" ht="35.1" customHeight="1">
      <c r="A23" s="109">
        <v>2</v>
      </c>
      <c r="B23" s="104" t="s">
        <v>64</v>
      </c>
    </row>
    <row r="24" spans="1:2" s="106" customFormat="1" ht="35.1" customHeight="1">
      <c r="A24" s="109">
        <v>3</v>
      </c>
      <c r="B24" s="104" t="s">
        <v>65</v>
      </c>
    </row>
    <row r="25" spans="1:2" s="106" customFormat="1" ht="35.1" customHeight="1">
      <c r="A25" s="109">
        <v>4</v>
      </c>
      <c r="B25" s="104"/>
    </row>
    <row r="26" spans="1:2" s="106" customFormat="1" ht="35.1" customHeight="1">
      <c r="A26" s="109">
        <v>5</v>
      </c>
      <c r="B26" s="104"/>
    </row>
    <row r="27" spans="1:2" s="106" customFormat="1" ht="35.1" customHeight="1">
      <c r="A27" s="110"/>
      <c r="B27" s="108" t="s">
        <v>40</v>
      </c>
    </row>
    <row r="28" spans="1:2" s="106" customFormat="1" ht="35.1" customHeight="1">
      <c r="A28" s="109">
        <v>1</v>
      </c>
      <c r="B28" s="104"/>
    </row>
    <row r="29" spans="1:2" s="106" customFormat="1" ht="35.1" customHeight="1">
      <c r="A29" s="109">
        <v>2</v>
      </c>
      <c r="B29" s="104"/>
    </row>
    <row r="30" spans="1:2" s="106" customFormat="1" ht="35.1" customHeight="1">
      <c r="A30" s="109">
        <v>3</v>
      </c>
      <c r="B30" s="104"/>
    </row>
    <row r="31" spans="1:2" s="106" customFormat="1" ht="35.1" customHeight="1">
      <c r="A31" s="109">
        <v>4</v>
      </c>
      <c r="B31" s="104"/>
    </row>
    <row r="32" spans="1:2" s="106" customFormat="1" ht="35.1" customHeight="1">
      <c r="A32" s="109">
        <v>5</v>
      </c>
      <c r="B32" s="104"/>
    </row>
    <row r="33" spans="1:2" ht="24.95" customHeight="1">
      <c r="A33" s="94"/>
      <c r="B33" s="105"/>
    </row>
  </sheetData>
  <mergeCells count="3">
    <mergeCell ref="A1:B1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PORTADA</vt:lpstr>
      <vt:lpstr>RESP 1_Org e Des</vt:lpstr>
      <vt:lpstr>RESP 2_Info e Transp</vt:lpstr>
      <vt:lpstr>RESP 3_Calidade</vt:lpstr>
      <vt:lpstr>RESP 4_RecHumanos</vt:lpstr>
      <vt:lpstr>RESP 5_RecMateriais</vt:lpstr>
      <vt:lpstr>RESP 6_Xeral</vt:lpstr>
      <vt:lpstr>RESP Totais</vt:lpstr>
      <vt:lpstr>Fort e PM</vt:lpstr>
      <vt:lpstr>Expectativas</vt:lpstr>
      <vt:lpstr>Expectativas!Área_de_impresión</vt:lpstr>
      <vt:lpstr>'Fort e PM'!Área_de_impresión</vt:lpstr>
      <vt:lpstr>PORTADA!Área_de_impresión</vt:lpstr>
      <vt:lpstr>'RESP 1_Org e Des'!Área_de_impresión</vt:lpstr>
      <vt:lpstr>'RESP 2_Info e Transp'!Área_de_impresión</vt:lpstr>
      <vt:lpstr>'RESP 3_Calidade'!Área_de_impresión</vt:lpstr>
      <vt:lpstr>'RESP 4_RecHumanos'!Área_de_impresión</vt:lpstr>
      <vt:lpstr>'RESP 5_RecMateriais'!Área_de_impresión</vt:lpstr>
      <vt:lpstr>'RESP 6_Xeral'!Área_de_impresión</vt:lpstr>
      <vt:lpstr>'RESP Totais'!Área_de_impresión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calidad12</dc:creator>
  <cp:lastModifiedBy>David Basalo Domínguez</cp:lastModifiedBy>
  <cp:lastPrinted>2021-11-15T12:21:25Z</cp:lastPrinted>
  <dcterms:created xsi:type="dcterms:W3CDTF">2012-04-02T08:00:02Z</dcterms:created>
  <dcterms:modified xsi:type="dcterms:W3CDTF">2026-03-23T09:58:10Z</dcterms:modified>
</cp:coreProperties>
</file>