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personal\"/>
    </mc:Choice>
  </mc:AlternateContent>
  <bookViews>
    <workbookView xWindow="0" yWindow="0" windowWidth="28800" windowHeight="12585"/>
  </bookViews>
  <sheets>
    <sheet name="RRHH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G45" i="1"/>
  <c r="E141" i="1" l="1"/>
  <c r="E142" i="1"/>
  <c r="E143" i="1"/>
  <c r="E144" i="1"/>
  <c r="D145" i="1"/>
  <c r="B145" i="1"/>
  <c r="E145" i="1" l="1"/>
  <c r="J59" i="1"/>
  <c r="F7" i="1"/>
  <c r="I76" i="1"/>
  <c r="J65" i="1"/>
  <c r="J66" i="1"/>
  <c r="J67" i="1"/>
  <c r="J68" i="1"/>
  <c r="J69" i="1"/>
  <c r="J71" i="1"/>
  <c r="J72" i="1"/>
  <c r="J73" i="1"/>
  <c r="J74" i="1"/>
  <c r="J75" i="1"/>
  <c r="F76" i="1"/>
  <c r="G73" i="1"/>
  <c r="D75" i="1"/>
  <c r="C76" i="1"/>
  <c r="H76" i="1"/>
  <c r="E76" i="1"/>
  <c r="B76" i="1"/>
  <c r="I60" i="1"/>
  <c r="O60" i="1"/>
  <c r="L60" i="1"/>
  <c r="F60" i="1"/>
  <c r="C60" i="1"/>
  <c r="N60" i="1"/>
  <c r="K60" i="1"/>
  <c r="H60" i="1"/>
  <c r="E60" i="1"/>
  <c r="B60" i="1"/>
  <c r="F6" i="1"/>
  <c r="D6" i="1"/>
  <c r="D7" i="1"/>
  <c r="I135" i="1"/>
  <c r="F135" i="1"/>
  <c r="C135" i="1"/>
  <c r="I127" i="1"/>
  <c r="F127" i="1"/>
  <c r="C127" i="1"/>
  <c r="O119" i="1"/>
  <c r="I119" i="1"/>
  <c r="F119" i="1"/>
  <c r="O111" i="1"/>
  <c r="L111" i="1"/>
  <c r="I111" i="1"/>
  <c r="F111" i="1"/>
  <c r="H135" i="1"/>
  <c r="E135" i="1"/>
  <c r="B135" i="1"/>
  <c r="H127" i="1"/>
  <c r="E127" i="1"/>
  <c r="B127" i="1"/>
  <c r="N119" i="1"/>
  <c r="K119" i="1"/>
  <c r="H119" i="1"/>
  <c r="E119" i="1"/>
  <c r="N111" i="1"/>
  <c r="K111" i="1"/>
  <c r="H111" i="1"/>
  <c r="E111" i="1"/>
  <c r="B111" i="1"/>
  <c r="B99" i="1"/>
  <c r="B92" i="1"/>
  <c r="B85" i="1"/>
  <c r="G107" i="1"/>
  <c r="G108" i="1"/>
  <c r="G109" i="1"/>
  <c r="G110" i="1"/>
  <c r="J107" i="1"/>
  <c r="M107" i="1"/>
  <c r="P107" i="1"/>
  <c r="J108" i="1"/>
  <c r="M108" i="1"/>
  <c r="P108" i="1"/>
  <c r="J109" i="1"/>
  <c r="M109" i="1"/>
  <c r="P109" i="1"/>
  <c r="J110" i="1"/>
  <c r="M110" i="1"/>
  <c r="P110" i="1"/>
  <c r="G115" i="1"/>
  <c r="J115" i="1"/>
  <c r="M115" i="1"/>
  <c r="J116" i="1"/>
  <c r="M116" i="1"/>
  <c r="P116" i="1"/>
  <c r="G117" i="1"/>
  <c r="J117" i="1"/>
  <c r="M117" i="1"/>
  <c r="P117" i="1"/>
  <c r="G118" i="1"/>
  <c r="J118" i="1"/>
  <c r="M118" i="1"/>
  <c r="P118" i="1"/>
  <c r="L119" i="1"/>
  <c r="D123" i="1"/>
  <c r="J123" i="1"/>
  <c r="D124" i="1"/>
  <c r="J124" i="1"/>
  <c r="D125" i="1"/>
  <c r="G125" i="1"/>
  <c r="J125" i="1"/>
  <c r="D126" i="1"/>
  <c r="G126" i="1"/>
  <c r="J126" i="1"/>
  <c r="J76" i="1" l="1"/>
  <c r="G127" i="1"/>
  <c r="G111" i="1"/>
  <c r="J111" i="1"/>
  <c r="P111" i="1"/>
  <c r="P119" i="1"/>
  <c r="M111" i="1"/>
  <c r="G119" i="1"/>
  <c r="J127" i="1"/>
  <c r="D127" i="1"/>
  <c r="J119" i="1"/>
  <c r="M119" i="1"/>
  <c r="G50" i="1"/>
  <c r="P45" i="1"/>
  <c r="N45" i="1"/>
  <c r="M45" i="1"/>
  <c r="K45" i="1"/>
  <c r="J45" i="1"/>
  <c r="H45" i="1"/>
  <c r="E45" i="1"/>
  <c r="B45" i="1"/>
  <c r="H30" i="1"/>
  <c r="F30" i="1"/>
  <c r="E30" i="1"/>
  <c r="C30" i="1"/>
  <c r="B30" i="1"/>
  <c r="E16" i="1"/>
  <c r="D133" i="1" l="1"/>
  <c r="D132" i="1"/>
  <c r="G8" i="1" l="1"/>
  <c r="E8" i="1"/>
  <c r="C8" i="1"/>
  <c r="B8" i="1"/>
  <c r="F8" i="1" l="1"/>
  <c r="D8" i="1"/>
  <c r="J134" i="1"/>
  <c r="G134" i="1"/>
  <c r="J133" i="1"/>
  <c r="G133" i="1"/>
  <c r="J132" i="1"/>
  <c r="G132" i="1"/>
  <c r="J131" i="1"/>
  <c r="G76" i="1"/>
  <c r="G75" i="1"/>
  <c r="D73" i="1"/>
  <c r="G72" i="1"/>
  <c r="D72" i="1"/>
  <c r="G71" i="1"/>
  <c r="D71" i="1"/>
  <c r="D70" i="1"/>
  <c r="G69" i="1"/>
  <c r="D69" i="1"/>
  <c r="G68" i="1"/>
  <c r="D68" i="1"/>
  <c r="G67" i="1"/>
  <c r="D67" i="1"/>
  <c r="G66" i="1"/>
  <c r="D66" i="1"/>
  <c r="G65" i="1"/>
  <c r="D65" i="1"/>
  <c r="G59" i="1"/>
  <c r="J58" i="1"/>
  <c r="D58" i="1"/>
  <c r="P57" i="1"/>
  <c r="P56" i="1"/>
  <c r="M56" i="1"/>
  <c r="J56" i="1"/>
  <c r="G56" i="1"/>
  <c r="D56" i="1"/>
  <c r="M55" i="1"/>
  <c r="J55" i="1"/>
  <c r="G55" i="1"/>
  <c r="J54" i="1"/>
  <c r="P53" i="1"/>
  <c r="M53" i="1"/>
  <c r="J53" i="1"/>
  <c r="G53" i="1"/>
  <c r="P52" i="1"/>
  <c r="M52" i="1"/>
  <c r="J52" i="1"/>
  <c r="P51" i="1"/>
  <c r="M51" i="1"/>
  <c r="J51" i="1"/>
  <c r="P50" i="1"/>
  <c r="M50" i="1"/>
  <c r="J50" i="1"/>
  <c r="P49" i="1"/>
  <c r="M49" i="1"/>
  <c r="J49" i="1"/>
  <c r="G29" i="1"/>
  <c r="D29" i="1"/>
  <c r="D28" i="1"/>
  <c r="G27" i="1"/>
  <c r="D27" i="1"/>
  <c r="G26" i="1"/>
  <c r="D26" i="1"/>
  <c r="G25" i="1"/>
  <c r="D25" i="1"/>
  <c r="D24" i="1"/>
  <c r="G23" i="1"/>
  <c r="D23" i="1"/>
  <c r="G22" i="1"/>
  <c r="D22" i="1"/>
  <c r="G21" i="1"/>
  <c r="D21" i="1"/>
  <c r="G20" i="1"/>
  <c r="D20" i="1"/>
  <c r="G19" i="1"/>
  <c r="D19" i="1"/>
  <c r="C16" i="1"/>
  <c r="B16" i="1"/>
  <c r="D15" i="1"/>
  <c r="D14" i="1"/>
  <c r="G135" i="1" l="1"/>
  <c r="J135" i="1"/>
  <c r="P60" i="1"/>
  <c r="D76" i="1"/>
  <c r="G60" i="1"/>
  <c r="M60" i="1"/>
  <c r="D135" i="1"/>
  <c r="G30" i="1"/>
  <c r="D60" i="1"/>
  <c r="J60" i="1"/>
  <c r="D30" i="1"/>
  <c r="D16" i="1"/>
</calcChain>
</file>

<file path=xl/sharedStrings.xml><?xml version="1.0" encoding="utf-8"?>
<sst xmlns="http://schemas.openxmlformats.org/spreadsheetml/2006/main" count="268" uniqueCount="97">
  <si>
    <t>Fonte: Meta4</t>
  </si>
  <si>
    <t>Tipo de persoal</t>
  </si>
  <si>
    <t>Total</t>
  </si>
  <si>
    <t>mulleres</t>
  </si>
  <si>
    <t>% mulleres</t>
  </si>
  <si>
    <t>estranxeiros/as</t>
  </si>
  <si>
    <t>% estranxeiros/as</t>
  </si>
  <si>
    <t>Servizo activo</t>
  </si>
  <si>
    <t>PDI</t>
  </si>
  <si>
    <t>PAS</t>
  </si>
  <si>
    <t>TOTAL</t>
  </si>
  <si>
    <t>PDI por TIPO</t>
  </si>
  <si>
    <t>Total ETC</t>
  </si>
  <si>
    <t>Funcionarios/as</t>
  </si>
  <si>
    <t>Laborais</t>
  </si>
  <si>
    <t>PDI por categoría e sexo</t>
  </si>
  <si>
    <t>Doutoras/es</t>
  </si>
  <si>
    <t>mulleres doutoras</t>
  </si>
  <si>
    <t>% mulleres doutoras</t>
  </si>
  <si>
    <t>Catedrático/a de universidade</t>
  </si>
  <si>
    <t>Titular de universidade</t>
  </si>
  <si>
    <t>Catedrático/a de escola universitaria</t>
  </si>
  <si>
    <t>Titular de escola universitaria</t>
  </si>
  <si>
    <t>Contratados doutores/as</t>
  </si>
  <si>
    <t>Axudantes</t>
  </si>
  <si>
    <t>Axudantes doutores/as</t>
  </si>
  <si>
    <t>Asociados/as</t>
  </si>
  <si>
    <t>Eméritos/as</t>
  </si>
  <si>
    <t>Lectores/as</t>
  </si>
  <si>
    <t>Interinos/as</t>
  </si>
  <si>
    <t>PDI por categoría, rama e sexo</t>
  </si>
  <si>
    <t>CC da Saúde</t>
  </si>
  <si>
    <t>Ciencias</t>
  </si>
  <si>
    <t>CC Sociais e Xurídicas</t>
  </si>
  <si>
    <t>Artes e Humanidades</t>
  </si>
  <si>
    <t>Categoría</t>
  </si>
  <si>
    <t xml:space="preserve">Total </t>
  </si>
  <si>
    <t>Total  ETC</t>
  </si>
  <si>
    <t xml:space="preserve">Total  </t>
  </si>
  <si>
    <t xml:space="preserve">% mulleres  </t>
  </si>
  <si>
    <t xml:space="preserve">Total  ETC  </t>
  </si>
  <si>
    <t xml:space="preserve">Total    </t>
  </si>
  <si>
    <t xml:space="preserve">% mulleres   </t>
  </si>
  <si>
    <t xml:space="preserve">Total  ETC   </t>
  </si>
  <si>
    <t xml:space="preserve">Total     </t>
  </si>
  <si>
    <t xml:space="preserve">% mulleres     </t>
  </si>
  <si>
    <t xml:space="preserve">Total      </t>
  </si>
  <si>
    <t xml:space="preserve">% mulleres      </t>
  </si>
  <si>
    <t xml:space="preserve">Total ETC       </t>
  </si>
  <si>
    <t>PDI por categoría, sexo e edad</t>
  </si>
  <si>
    <t>Menor de 30</t>
  </si>
  <si>
    <t>De 30 a 39</t>
  </si>
  <si>
    <t>De 40 a 49</t>
  </si>
  <si>
    <t>De 50 a 59</t>
  </si>
  <si>
    <t>De 60 ou maior de 60</t>
  </si>
  <si>
    <t xml:space="preserve">mulleres </t>
  </si>
  <si>
    <t xml:space="preserve">% mulleres </t>
  </si>
  <si>
    <t xml:space="preserve">Total   </t>
  </si>
  <si>
    <t xml:space="preserve">mulleres  </t>
  </si>
  <si>
    <t xml:space="preserve">mulleres   </t>
  </si>
  <si>
    <t xml:space="preserve">mulleres    </t>
  </si>
  <si>
    <t xml:space="preserve">% mulleres    </t>
  </si>
  <si>
    <t>PDI por categoría, sexo e CAMPUS</t>
  </si>
  <si>
    <t>CAMPUS OURENSE</t>
  </si>
  <si>
    <t>CAMPUS PONTEVEDRA</t>
  </si>
  <si>
    <t>CAMPUS VIGO</t>
  </si>
  <si>
    <t>% fixo</t>
  </si>
  <si>
    <t>Persoal Laboral</t>
  </si>
  <si>
    <t>Persoal funcionario</t>
  </si>
  <si>
    <t>Persoal eventual e altos cargos</t>
  </si>
  <si>
    <t>Grupo I</t>
  </si>
  <si>
    <t>Grupo II</t>
  </si>
  <si>
    <t>Grupo III</t>
  </si>
  <si>
    <t>Grupo IV</t>
  </si>
  <si>
    <t>PAS funcionario
por grupo e sexo</t>
  </si>
  <si>
    <t>Grupo A1</t>
  </si>
  <si>
    <t>Grupo A2</t>
  </si>
  <si>
    <t>Grupo C1</t>
  </si>
  <si>
    <t>Grupo C2</t>
  </si>
  <si>
    <t>Persoal eventual e altos cargos
por grupo e sexo</t>
  </si>
  <si>
    <t>Persoal Investigador contratado e bolseiros</t>
  </si>
  <si>
    <t>Persoal de programas de investigación</t>
  </si>
  <si>
    <t>Persoal contratado con cargo a proxectos</t>
  </si>
  <si>
    <t>Bolseiros/as investigación e proxectos</t>
  </si>
  <si>
    <t>Persoal técnico de programas de investigación</t>
  </si>
  <si>
    <t>PAS laboral
por grupo e sexo</t>
  </si>
  <si>
    <t>PAS funcionario, eventual e altos cargos
por grupo, sexo e idade</t>
  </si>
  <si>
    <t>PAS laboral
por grupo, sexo e campus</t>
  </si>
  <si>
    <t>PAS funcionario, eventual e altos cargos
por grupo, sexo e campus</t>
  </si>
  <si>
    <t>PAS laboral
por grupo, sexo e idade</t>
  </si>
  <si>
    <t>Persoal de administración e servizos (PAS)</t>
  </si>
  <si>
    <t>Unidade de Análises e Programas</t>
  </si>
  <si>
    <t>Persoal da UVIGO
a 31/12/2017</t>
  </si>
  <si>
    <t>PAS
a 31/12/2017</t>
  </si>
  <si>
    <r>
      <t xml:space="preserve">PDI a 31_12_2017
</t>
    </r>
    <r>
      <rPr>
        <b/>
        <sz val="10"/>
        <rFont val="Calibri"/>
        <family val="2"/>
      </rPr>
      <t>(ETC &gt; Equivalencia a Tempo Completo)</t>
    </r>
  </si>
  <si>
    <t>Enxeñaría e Arquitectura</t>
  </si>
  <si>
    <t>Outro persoal investigador
Ano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</si>
</sst>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22"/>
      </patternFill>
    </fill>
    <fill>
      <patternFill patternType="solid">
        <fgColor indexed="62"/>
        <bgColor indexed="62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0" borderId="0"/>
    <xf numFmtId="0" fontId="1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7" borderId="13" applyNumberFormat="0" applyAlignment="0" applyProtection="0"/>
  </cellStyleXfs>
  <cellXfs count="127">
    <xf numFmtId="0" fontId="0" fillId="0" borderId="0" xfId="0"/>
    <xf numFmtId="0" fontId="4" fillId="0" borderId="2" xfId="2" applyFont="1" applyBorder="1" applyAlignment="1">
      <alignment vertical="center" wrapText="1"/>
    </xf>
    <xf numFmtId="0" fontId="3" fillId="0" borderId="2" xfId="2" applyBorder="1"/>
    <xf numFmtId="0" fontId="0" fillId="0" borderId="2" xfId="0" applyBorder="1"/>
    <xf numFmtId="0" fontId="3" fillId="0" borderId="2" xfId="2" applyFont="1" applyBorder="1" applyAlignment="1">
      <alignment wrapText="1"/>
    </xf>
    <xf numFmtId="0" fontId="5" fillId="0" borderId="2" xfId="2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0" fillId="0" borderId="6" xfId="1" applyFont="1" applyFill="1" applyBorder="1" applyAlignment="1">
      <alignment vertical="center"/>
    </xf>
    <xf numFmtId="3" fontId="10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1" fillId="4" borderId="8" xfId="1" applyFont="1" applyFill="1" applyBorder="1" applyAlignment="1">
      <alignment horizontal="right" vertical="center"/>
    </xf>
    <xf numFmtId="3" fontId="11" fillId="0" borderId="9" xfId="1" applyNumberFormat="1" applyFont="1" applyFill="1" applyBorder="1" applyAlignment="1">
      <alignment vertical="center"/>
    </xf>
    <xf numFmtId="9" fontId="12" fillId="0" borderId="9" xfId="0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9" fontId="13" fillId="0" borderId="0" xfId="4" applyFont="1" applyBorder="1" applyAlignment="1">
      <alignment vertical="center"/>
    </xf>
    <xf numFmtId="9" fontId="13" fillId="0" borderId="0" xfId="4" applyNumberFormat="1" applyFont="1" applyBorder="1" applyAlignment="1">
      <alignment vertical="center"/>
    </xf>
    <xf numFmtId="0" fontId="14" fillId="5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10" fillId="0" borderId="10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9" fontId="16" fillId="0" borderId="9" xfId="0" applyNumberFormat="1" applyFont="1" applyBorder="1" applyAlignment="1">
      <alignment horizontal="center" vertical="center"/>
    </xf>
    <xf numFmtId="4" fontId="11" fillId="0" borderId="11" xfId="1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3" applyFont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17" fillId="6" borderId="7" xfId="3" applyNumberFormat="1" applyFont="1" applyFill="1" applyBorder="1" applyAlignment="1">
      <alignment horizontal="center" vertical="center"/>
    </xf>
    <xf numFmtId="3" fontId="10" fillId="0" borderId="5" xfId="5" applyNumberFormat="1" applyFont="1" applyFill="1" applyBorder="1" applyAlignment="1">
      <alignment vertical="center"/>
    </xf>
    <xf numFmtId="9" fontId="10" fillId="0" borderId="4" xfId="1" applyNumberFormat="1" applyFont="1" applyFill="1" applyBorder="1" applyAlignment="1">
      <alignment horizontal="center" vertical="center"/>
    </xf>
    <xf numFmtId="4" fontId="10" fillId="2" borderId="7" xfId="1" applyNumberFormat="1" applyFont="1" applyBorder="1" applyAlignment="1">
      <alignment vertical="center"/>
    </xf>
    <xf numFmtId="3" fontId="10" fillId="0" borderId="10" xfId="5" applyNumberFormat="1" applyFont="1" applyFill="1" applyBorder="1" applyAlignment="1">
      <alignment vertical="center"/>
    </xf>
    <xf numFmtId="9" fontId="10" fillId="0" borderId="7" xfId="1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right" vertical="center"/>
    </xf>
    <xf numFmtId="9" fontId="0" fillId="0" borderId="9" xfId="0" applyNumberFormat="1" applyBorder="1" applyAlignment="1">
      <alignment horizontal="center" vertical="center"/>
    </xf>
    <xf numFmtId="3" fontId="11" fillId="0" borderId="11" xfId="5" applyNumberFormat="1" applyFont="1" applyFill="1" applyBorder="1" applyAlignment="1">
      <alignment vertical="center"/>
    </xf>
    <xf numFmtId="9" fontId="10" fillId="0" borderId="9" xfId="1" applyNumberFormat="1" applyFont="1" applyFill="1" applyBorder="1" applyAlignment="1">
      <alignment horizontal="center" vertical="center"/>
    </xf>
    <xf numFmtId="4" fontId="11" fillId="2" borderId="7" xfId="1" applyNumberFormat="1" applyFont="1" applyBorder="1" applyAlignment="1">
      <alignment vertical="center"/>
    </xf>
    <xf numFmtId="0" fontId="8" fillId="8" borderId="14" xfId="1" applyFont="1" applyFill="1" applyBorder="1" applyAlignment="1">
      <alignment vertical="center"/>
    </xf>
    <xf numFmtId="0" fontId="8" fillId="8" borderId="3" xfId="1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/>
    </xf>
    <xf numFmtId="4" fontId="10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vertical="center"/>
    </xf>
    <xf numFmtId="9" fontId="0" fillId="0" borderId="9" xfId="0" applyNumberFormat="1" applyBorder="1" applyAlignment="1">
      <alignment horizontal="center"/>
    </xf>
    <xf numFmtId="4" fontId="11" fillId="0" borderId="9" xfId="1" applyNumberFormat="1" applyFont="1" applyFill="1" applyBorder="1" applyAlignment="1">
      <alignment vertical="center"/>
    </xf>
    <xf numFmtId="0" fontId="8" fillId="8" borderId="7" xfId="1" applyFont="1" applyFill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1" fontId="10" fillId="0" borderId="7" xfId="1" applyNumberFormat="1" applyFont="1" applyFill="1" applyBorder="1" applyAlignment="1">
      <alignment vertical="center"/>
    </xf>
    <xf numFmtId="1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1" fontId="10" fillId="0" borderId="7" xfId="6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" fontId="11" fillId="0" borderId="9" xfId="1" applyNumberFormat="1" applyFont="1" applyFill="1" applyBorder="1" applyAlignment="1">
      <alignment vertical="center"/>
    </xf>
    <xf numFmtId="1" fontId="16" fillId="0" borderId="9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9" fontId="13" fillId="0" borderId="7" xfId="4" applyFont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9" fontId="16" fillId="0" borderId="7" xfId="0" applyNumberFormat="1" applyFont="1" applyBorder="1" applyAlignment="1">
      <alignment horizontal="center" vertical="center"/>
    </xf>
    <xf numFmtId="9" fontId="16" fillId="0" borderId="7" xfId="4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9" fontId="16" fillId="0" borderId="11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17" fillId="6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9" fontId="0" fillId="0" borderId="7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8" fillId="8" borderId="7" xfId="1" applyFont="1" applyFill="1" applyBorder="1" applyAlignment="1">
      <alignment vertical="center" wrapText="1"/>
    </xf>
    <xf numFmtId="1" fontId="11" fillId="0" borderId="9" xfId="1" applyNumberFormat="1" applyFont="1" applyFill="1" applyBorder="1" applyAlignment="1">
      <alignment horizontal="center" vertical="center"/>
    </xf>
    <xf numFmtId="0" fontId="19" fillId="0" borderId="7" xfId="2" applyFont="1" applyBorder="1" applyAlignment="1">
      <alignment vertical="center"/>
    </xf>
    <xf numFmtId="0" fontId="20" fillId="0" borderId="7" xfId="2" applyFont="1" applyBorder="1" applyAlignment="1">
      <alignment vertical="center"/>
    </xf>
    <xf numFmtId="9" fontId="20" fillId="0" borderId="7" xfId="2" applyNumberFormat="1" applyFont="1" applyBorder="1" applyAlignment="1">
      <alignment horizontal="center" vertical="center"/>
    </xf>
    <xf numFmtId="0" fontId="20" fillId="0" borderId="7" xfId="3" applyFont="1" applyBorder="1" applyAlignment="1">
      <alignment vertical="center"/>
    </xf>
    <xf numFmtId="9" fontId="20" fillId="0" borderId="7" xfId="3" applyNumberFormat="1" applyFont="1" applyBorder="1" applyAlignment="1">
      <alignment horizontal="center" vertical="center"/>
    </xf>
    <xf numFmtId="0" fontId="16" fillId="4" borderId="7" xfId="2" applyFont="1" applyFill="1" applyBorder="1" applyAlignment="1">
      <alignment horizontal="right" vertical="center"/>
    </xf>
    <xf numFmtId="0" fontId="12" fillId="0" borderId="7" xfId="3" applyFont="1" applyBorder="1" applyAlignment="1">
      <alignment vertical="center"/>
    </xf>
    <xf numFmtId="9" fontId="10" fillId="0" borderId="10" xfId="1" applyNumberFormat="1" applyFont="1" applyFill="1" applyBorder="1" applyAlignment="1">
      <alignment vertical="center"/>
    </xf>
    <xf numFmtId="9" fontId="11" fillId="0" borderId="11" xfId="1" applyNumberFormat="1" applyFont="1" applyFill="1" applyBorder="1" applyAlignment="1">
      <alignment vertical="center"/>
    </xf>
    <xf numFmtId="9" fontId="10" fillId="0" borderId="7" xfId="1" applyNumberFormat="1" applyFont="1" applyFill="1" applyBorder="1" applyAlignment="1">
      <alignment vertical="center"/>
    </xf>
    <xf numFmtId="9" fontId="11" fillId="0" borderId="9" xfId="1" applyNumberFormat="1" applyFont="1" applyFill="1" applyBorder="1" applyAlignment="1">
      <alignment vertical="center"/>
    </xf>
    <xf numFmtId="9" fontId="10" fillId="0" borderId="7" xfId="6" applyNumberFormat="1" applyFont="1" applyFill="1" applyBorder="1" applyAlignment="1">
      <alignment vertical="center"/>
    </xf>
    <xf numFmtId="3" fontId="12" fillId="0" borderId="7" xfId="2" applyNumberFormat="1" applyFont="1" applyBorder="1" applyAlignment="1">
      <alignment vertical="center"/>
    </xf>
    <xf numFmtId="0" fontId="8" fillId="8" borderId="3" xfId="1" applyFont="1" applyFill="1" applyBorder="1" applyAlignment="1">
      <alignment vertical="center" wrapText="1"/>
    </xf>
    <xf numFmtId="9" fontId="10" fillId="0" borderId="9" xfId="6" applyNumberFormat="1" applyFont="1" applyFill="1" applyBorder="1" applyAlignment="1">
      <alignment vertical="center"/>
    </xf>
    <xf numFmtId="9" fontId="10" fillId="0" borderId="9" xfId="1" applyNumberFormat="1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" fontId="11" fillId="0" borderId="7" xfId="1" applyNumberFormat="1" applyFont="1" applyFill="1" applyBorder="1" applyAlignment="1">
      <alignment vertical="center"/>
    </xf>
    <xf numFmtId="4" fontId="11" fillId="0" borderId="10" xfId="1" applyNumberFormat="1" applyFont="1" applyFill="1" applyBorder="1" applyAlignment="1">
      <alignment vertical="center"/>
    </xf>
    <xf numFmtId="9" fontId="11" fillId="0" borderId="7" xfId="1" applyNumberFormat="1" applyFont="1" applyFill="1" applyBorder="1" applyAlignment="1">
      <alignment vertical="center"/>
    </xf>
    <xf numFmtId="0" fontId="5" fillId="0" borderId="2" xfId="2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</cellXfs>
  <cellStyles count="7">
    <cellStyle name="Normal" xfId="0" builtinId="0"/>
    <cellStyle name="Normal 2 2" xfId="3"/>
    <cellStyle name="Normal 2 3" xfId="2"/>
    <cellStyle name="Porcentaje 2" xfId="4"/>
    <cellStyle name="Porcentaje 3" xfId="5"/>
    <cellStyle name="Salida" xfId="1" builtinId="21"/>
    <cellStyle name="Salida_xeral transparencia" xfId="6"/>
  </cellStyles>
  <dxfs count="1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62"/>
          <bgColor indexed="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lor indexed="63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2000"/>
              <a:t>PDI por rama</a:t>
            </a:r>
          </a:p>
        </c:rich>
      </c:tx>
      <c:layout>
        <c:manualLayout>
          <c:xMode val="edge"/>
          <c:yMode val="edge"/>
          <c:x val="0.2614324027678358"/>
          <c:y val="8.2094236037089249E-2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1993999176902855E-2"/>
          <c:y val="4.5045045045045043E-2"/>
          <c:w val="0.77306194027361197"/>
          <c:h val="0.899160104986876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'RRHH 2017'!$B$32:$D$32</c:f>
              <c:strCache>
                <c:ptCount val="1"/>
                <c:pt idx="0">
                  <c:v>CC da Saúde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2017'!$B$45</c:f>
              <c:numCache>
                <c:formatCode>#,##0</c:formatCode>
                <c:ptCount val="1"/>
                <c:pt idx="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04E-AFA5-EE8AA8ED1D9D}"/>
            </c:ext>
          </c:extLst>
        </c:ser>
        <c:ser>
          <c:idx val="1"/>
          <c:order val="1"/>
          <c:tx>
            <c:strRef>
              <c:f>'RRHH 2017'!$E$32:$G$32</c:f>
              <c:strCache>
                <c:ptCount val="1"/>
                <c:pt idx="0">
                  <c:v>Ciencias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2017'!$E$45</c:f>
              <c:numCache>
                <c:formatCode>#,##0</c:formatCode>
                <c:ptCount val="1"/>
                <c:pt idx="0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04E-AFA5-EE8AA8ED1D9D}"/>
            </c:ext>
          </c:extLst>
        </c:ser>
        <c:ser>
          <c:idx val="2"/>
          <c:order val="2"/>
          <c:tx>
            <c:strRef>
              <c:f>'RRHH 2017'!$H$32:$J$32</c:f>
              <c:strCache>
                <c:ptCount val="1"/>
                <c:pt idx="0">
                  <c:v>CC Sociais e Xurídicas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2017'!$H$45</c:f>
              <c:numCache>
                <c:formatCode>#,##0</c:formatCode>
                <c:ptCount val="1"/>
                <c:pt idx="0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70-404E-AFA5-EE8AA8ED1D9D}"/>
            </c:ext>
          </c:extLst>
        </c:ser>
        <c:ser>
          <c:idx val="3"/>
          <c:order val="3"/>
          <c:tx>
            <c:strRef>
              <c:f>'RRHH 2017'!$K$32:$M$32</c:f>
              <c:strCache>
                <c:ptCount val="1"/>
                <c:pt idx="0">
                  <c:v>Enxeñaría e Arquitectura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2017'!$K$45</c:f>
              <c:numCache>
                <c:formatCode>#,##0</c:formatCode>
                <c:ptCount val="1"/>
                <c:pt idx="0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70-404E-AFA5-EE8AA8ED1D9D}"/>
            </c:ext>
          </c:extLst>
        </c:ser>
        <c:ser>
          <c:idx val="4"/>
          <c:order val="4"/>
          <c:tx>
            <c:strRef>
              <c:f>'RRHH 2017'!$N$32:$P$32</c:f>
              <c:strCache>
                <c:ptCount val="1"/>
                <c:pt idx="0">
                  <c:v>Artes e Humanidades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2017'!$N$45</c:f>
              <c:numCache>
                <c:formatCode>#,##0</c:formatCode>
                <c:ptCount val="1"/>
                <c:pt idx="0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70-404E-AFA5-EE8AA8ED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608240"/>
        <c:axId val="346608800"/>
        <c:axId val="0"/>
      </c:bar3DChart>
      <c:catAx>
        <c:axId val="346608240"/>
        <c:scaling>
          <c:orientation val="minMax"/>
        </c:scaling>
        <c:delete val="1"/>
        <c:axPos val="l"/>
        <c:majorTickMark val="out"/>
        <c:minorTickMark val="none"/>
        <c:tickLblPos val="nextTo"/>
        <c:crossAx val="346608800"/>
        <c:crosses val="autoZero"/>
        <c:auto val="1"/>
        <c:lblAlgn val="ctr"/>
        <c:lblOffset val="100"/>
        <c:noMultiLvlLbl val="0"/>
      </c:catAx>
      <c:valAx>
        <c:axId val="3466088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4660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4535645074699"/>
          <c:y val="0.22685444341005195"/>
          <c:w val="0.23731413217200376"/>
          <c:h val="0.5250504721209057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CC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531283</xdr:colOff>
      <xdr:row>13</xdr:row>
      <xdr:rowOff>116414</xdr:rowOff>
    </xdr:from>
    <xdr:to>
      <xdr:col>16</xdr:col>
      <xdr:colOff>49741</xdr:colOff>
      <xdr:row>29</xdr:row>
      <xdr:rowOff>95248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124883</xdr:colOff>
      <xdr:row>0</xdr:row>
      <xdr:rowOff>114300</xdr:rowOff>
    </xdr:from>
    <xdr:to>
      <xdr:col>0</xdr:col>
      <xdr:colOff>2134658</xdr:colOff>
      <xdr:row>0</xdr:row>
      <xdr:rowOff>457200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83" y="114300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6129" displayName="Tabla6129" ref="A5:G8" totalsRowShown="0" headerRowDxfId="192" headerRowBorderDxfId="191" tableBorderDxfId="190" totalsRowBorderDxfId="189">
  <tableColumns count="7">
    <tableColumn id="1" name="Tipo de persoal" dataDxfId="188"/>
    <tableColumn id="2" name="Total" dataDxfId="187"/>
    <tableColumn id="3" name="mulleres" dataDxfId="186"/>
    <tableColumn id="4" name="% mulleres" dataDxfId="185">
      <calculatedColumnFormula>Tabla6129[[#This Row],[mulleres]]/Tabla6129[[#This Row],[Total]]</calculatedColumnFormula>
    </tableColumn>
    <tableColumn id="5" name="estranxeiros/as" dataDxfId="184" dataCellStyle="Porcentaje 3"/>
    <tableColumn id="6" name="% estranxeiros/as" dataDxfId="183">
      <calculatedColumnFormula>Tabla6129[[#This Row],[estranxeiros/as]]/Tabla6129[[#This Row],[Total]]</calculatedColumnFormula>
    </tableColumn>
    <tableColumn id="7" name="Servizo activo" dataDxfId="18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14134" displayName="Tabla14134" ref="A81:D85" headerRowDxfId="68" dataDxfId="67" totalsRowDxfId="65" tableBorderDxfId="66">
  <tableColumns count="4">
    <tableColumn id="1" name="Persoal de administración e servizos (PAS)" totalsRowLabel="TOTAL" dataDxfId="64" totalsRowDxfId="63"/>
    <tableColumn id="2" name="Total" totalsRowFunction="sum" dataDxfId="62" totalsRowDxfId="61"/>
    <tableColumn id="3" name="% mulleres" totalsRowLabel="60,35%" dataDxfId="60" totalsRowDxfId="59"/>
    <tableColumn id="4" name="% fixo" dataDxfId="58" totalsRowDxfId="57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a14134313" displayName="Tabla14134313" ref="A140:E145" headerRowDxfId="56" dataDxfId="54" totalsRowDxfId="52" headerRowBorderDxfId="55" tableBorderDxfId="53" headerRowCellStyle="Salida">
  <tableColumns count="5">
    <tableColumn id="1" name="Persoal Investigador contratado e bolseiros" totalsRowLabel="TOTAL" dataDxfId="51" totalsRowDxfId="50"/>
    <tableColumn id="2" name="Total" totalsRowFunction="sum" dataDxfId="49" totalsRowDxfId="48"/>
    <tableColumn id="3" name="% mulleres" totalsRowLabel="60,35%" dataDxfId="47" totalsRowDxfId="46"/>
    <tableColumn id="5" name="estranxeiros/as" dataDxfId="45" totalsRowDxfId="44"/>
    <tableColumn id="6" name="% estranxeiros/as" dataDxfId="43" totalsRowDxfId="42">
      <calculatedColumnFormula>Tabla14134313[[#This Row],[estranxeiros/as]]/Tabla14134313[[#This Row],[Total]]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a7131327976" displayName="Tabla7131327976" ref="A64:J76" totalsRowShown="0" headerRowDxfId="41" headerRowBorderDxfId="40" tableBorderDxfId="39" totalsRowBorderDxfId="38">
  <tableColumns count="10">
    <tableColumn id="1" name="Categoría" dataDxfId="37"/>
    <tableColumn id="2" name="Total" dataDxfId="36"/>
    <tableColumn id="3" name="mulleres" dataDxfId="35"/>
    <tableColumn id="4" name="% mulleres" dataDxfId="34">
      <calculatedColumnFormula>'RRHH 2017'!$C65/'RRHH 2017'!$B65</calculatedColumnFormula>
    </tableColumn>
    <tableColumn id="5" name="Total " dataDxfId="33"/>
    <tableColumn id="6" name="mulleres " dataDxfId="32"/>
    <tableColumn id="7" name="% mulleres " dataDxfId="31"/>
    <tableColumn id="8" name="Total   " dataDxfId="30"/>
    <tableColumn id="9" name="mulleres  " dataDxfId="29"/>
    <tableColumn id="10" name="% mulleres  " dataDxfId="28">
      <calculatedColumnFormula>'RRHH 2017'!$I65/'RRHH 2017'!$H65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a71313279779819" displayName="Tabla71313279779819" ref="A122:J127" totalsRowShown="0" headerRowDxfId="27" headerRowBorderDxfId="26" tableBorderDxfId="25" totalsRowBorderDxfId="24">
  <tableColumns count="10">
    <tableColumn id="1" name="Categoría" dataDxfId="23"/>
    <tableColumn id="2" name="Total" dataDxfId="22"/>
    <tableColumn id="3" name="mulleres" dataDxfId="21"/>
    <tableColumn id="4" name="% mulleres" dataDxfId="20">
      <calculatedColumnFormula>'RRHH 2017'!$C123/'RRHH 2017'!$B123</calculatedColumnFormula>
    </tableColumn>
    <tableColumn id="5" name="Total " dataDxfId="19"/>
    <tableColumn id="6" name="mulleres " dataDxfId="18"/>
    <tableColumn id="7" name="% mulleres " dataDxfId="17"/>
    <tableColumn id="8" name="Total   " dataDxfId="16"/>
    <tableColumn id="9" name="mulleres  " dataDxfId="15"/>
    <tableColumn id="10" name="% mulleres  " dataDxfId="14">
      <calculatedColumnFormula>'RRHH 2017'!$I123/'RRHH 2017'!$H123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a71313279779880020" displayName="Tabla71313279779880020" ref="A130:J135" totalsRowShown="0" headerRowDxfId="13" headerRowBorderDxfId="12" tableBorderDxfId="11" totalsRowBorderDxfId="10">
  <tableColumns count="10">
    <tableColumn id="1" name="Categoría" dataDxfId="9"/>
    <tableColumn id="2" name="Total" dataDxfId="8"/>
    <tableColumn id="3" name="mulleres" dataDxfId="7"/>
    <tableColumn id="4" name="% mulleres" dataDxfId="6">
      <calculatedColumnFormula>'RRHH 2017'!$C131/'RRHH 2017'!$B132</calculatedColumnFormula>
    </tableColumn>
    <tableColumn id="5" name="Total " dataDxfId="5"/>
    <tableColumn id="6" name="mulleres " dataDxfId="4"/>
    <tableColumn id="7" name="% mulleres " dataDxfId="3">
      <calculatedColumnFormula>'RRHH 2017'!$F131/'RRHH 2017'!$E131</calculatedColumnFormula>
    </tableColumn>
    <tableColumn id="8" name="Total   " dataDxfId="2"/>
    <tableColumn id="9" name="mulleres  " dataDxfId="1"/>
    <tableColumn id="10" name="% mulleres  " dataDxfId="0">
      <calculatedColumnFormula>'RRHH 2017'!$I131/'RRHH 2017'!$H131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7130" displayName="Tabla7130" ref="A18:G30" totalsRowShown="0" headerRowDxfId="181" dataDxfId="179" headerRowBorderDxfId="180" tableBorderDxfId="178" totalsRowBorderDxfId="177" headerRowCellStyle="Normal 2 2" dataCellStyle="Salida">
  <tableColumns count="7">
    <tableColumn id="1" name="PDI por categoría e sexo" dataDxfId="176"/>
    <tableColumn id="2" name="Total" dataDxfId="175" dataCellStyle="Porcentaje 3"/>
    <tableColumn id="3" name="mulleres" dataDxfId="174" dataCellStyle="Porcentaje 3"/>
    <tableColumn id="4" name="% mulleres" dataDxfId="173">
      <calculatedColumnFormula>C19/B19</calculatedColumnFormula>
    </tableColumn>
    <tableColumn id="5" name="Doutoras/es" dataDxfId="172" dataCellStyle="Porcentaje 3"/>
    <tableColumn id="6" name="mulleres doutoras" dataDxfId="171" dataCellStyle="Porcentaje 3"/>
    <tableColumn id="7" name="% mulleres doutoras" dataDxfId="170" dataCellStyle="Salida">
      <calculatedColumnFormula>F19/E19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8131" displayName="Tabla8131" ref="A13:E16" totalsRowShown="0" headerRowDxfId="169" headerRowBorderDxfId="168" tableBorderDxfId="167" totalsRowBorderDxfId="166">
  <tableColumns count="5">
    <tableColumn id="1" name="PDI por TIPO" dataDxfId="165"/>
    <tableColumn id="2" name="Total" dataDxfId="164"/>
    <tableColumn id="3" name="mulleres" dataDxfId="163"/>
    <tableColumn id="4" name="% mulleres" dataDxfId="162">
      <calculatedColumnFormula>C14/B14</calculatedColumnFormula>
    </tableColumn>
    <tableColumn id="5" name="Total ETC" dataDxfId="1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" displayName="Tabla713132" ref="A33:P45" totalsRowShown="0" headerRowDxfId="160" headerRowBorderDxfId="159" tableBorderDxfId="158" totalsRowBorderDxfId="157">
  <tableColumns count="16">
    <tableColumn id="1" name="Categoría" dataDxfId="156"/>
    <tableColumn id="2" name="Total " dataDxfId="155" dataCellStyle="Porcentaje 3"/>
    <tableColumn id="3" name="% mulleres" dataDxfId="154"/>
    <tableColumn id="4" name="Total  ETC" dataDxfId="153" dataCellStyle="Porcentaje 3"/>
    <tableColumn id="5" name="Total  " dataDxfId="152" dataCellStyle="Porcentaje 3"/>
    <tableColumn id="6" name="% mulleres  " dataDxfId="151"/>
    <tableColumn id="7" name="Total  ETC  " dataDxfId="150" dataCellStyle="Porcentaje 3"/>
    <tableColumn id="8" name="Total    " dataDxfId="149" dataCellStyle="Porcentaje 3"/>
    <tableColumn id="9" name="% mulleres   " dataDxfId="148"/>
    <tableColumn id="10" name="Total  ETC   " dataDxfId="147" dataCellStyle="Porcentaje 3"/>
    <tableColumn id="11" name="Total     " dataDxfId="146" dataCellStyle="Porcentaje 3"/>
    <tableColumn id="12" name="% mulleres     " dataDxfId="145"/>
    <tableColumn id="13" name="Total ETC" dataDxfId="144" dataCellStyle="Porcentaje 3"/>
    <tableColumn id="14" name="Total      " dataDxfId="143" dataCellStyle="Porcentaje 3"/>
    <tableColumn id="15" name="% mulleres      " dataDxfId="142"/>
    <tableColumn id="16" name="Total ETC       " dataDxfId="141" dataCellStyle="Porcentaje 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5135" displayName="Tabla15135" ref="A87:C92" totalsRowShown="0" headerRowBorderDxfId="140" tableBorderDxfId="139" totalsRowBorderDxfId="138">
  <tableColumns count="3">
    <tableColumn id="1" name="PAS laboral_x000a_por grupo e sexo" dataDxfId="137"/>
    <tableColumn id="2" name="Total" dataDxfId="136"/>
    <tableColumn id="3" name="% mulleres" dataDxfId="135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16136" displayName="Tabla16136" ref="A94:C99" totalsRowShown="0" headerRowBorderDxfId="134" tableBorderDxfId="133" totalsRowBorderDxfId="132">
  <tableColumns count="3">
    <tableColumn id="1" name="PAS funcionario_x000a_por grupo e sexo" dataDxfId="131"/>
    <tableColumn id="2" name="Total" dataDxfId="130"/>
    <tableColumn id="3" name="% mulleres" dataDxfId="129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a713132797" displayName="Tabla713132797" ref="A48:P60" totalsRowShown="0" headerRowDxfId="128" headerRowBorderDxfId="127" tableBorderDxfId="126" totalsRowBorderDxfId="125">
  <tableColumns count="16">
    <tableColumn id="1" name="Categoría" dataDxfId="124"/>
    <tableColumn id="2" name="Total" dataDxfId="123" dataCellStyle="Porcentaje 3"/>
    <tableColumn id="3" name="mulleres" dataDxfId="122"/>
    <tableColumn id="4" name="% mulleres" dataDxfId="121" dataCellStyle="Porcentaje 3"/>
    <tableColumn id="5" name="Total " dataDxfId="120" dataCellStyle="Porcentaje 3"/>
    <tableColumn id="6" name="mulleres " dataDxfId="119"/>
    <tableColumn id="7" name="% mulleres " dataDxfId="118" dataCellStyle="Porcentaje 3"/>
    <tableColumn id="8" name="Total   " dataDxfId="117" dataCellStyle="Porcentaje 3"/>
    <tableColumn id="9" name="mulleres  " dataDxfId="116"/>
    <tableColumn id="10" name="% mulleres  " dataDxfId="115" dataCellStyle="Porcentaje 3"/>
    <tableColumn id="11" name="Total  " dataDxfId="114" dataCellStyle="Porcentaje 3"/>
    <tableColumn id="12" name="mulleres   " dataDxfId="113"/>
    <tableColumn id="13" name="% mulleres   " dataDxfId="112" dataCellStyle="Porcentaje 3"/>
    <tableColumn id="14" name="Total    " dataDxfId="111" dataCellStyle="Porcentaje 3"/>
    <tableColumn id="15" name="mulleres    " dataDxfId="110"/>
    <tableColumn id="16" name="% mulleres    " dataDxfId="109" dataCellStyle="Porcentaje 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a713132797798" displayName="Tabla713132797798" ref="A106:P111" totalsRowShown="0" headerRowDxfId="108" headerRowBorderDxfId="107" tableBorderDxfId="106" totalsRowBorderDxfId="105">
  <tableColumns count="16">
    <tableColumn id="1" name="Categoría" dataDxfId="104"/>
    <tableColumn id="2" name="Total" dataDxfId="103" dataCellStyle="Porcentaje 3"/>
    <tableColumn id="3" name="mulleres" dataDxfId="102"/>
    <tableColumn id="4" name="% mulleres" dataDxfId="101" dataCellStyle="Porcentaje 3"/>
    <tableColumn id="5" name="Total " dataDxfId="100" dataCellStyle="Porcentaje 3"/>
    <tableColumn id="6" name="mulleres " dataDxfId="99"/>
    <tableColumn id="7" name="% mulleres " dataDxfId="98" dataCellStyle="Porcentaje 3">
      <calculatedColumnFormula>F107/E107</calculatedColumnFormula>
    </tableColumn>
    <tableColumn id="8" name="Total   " dataDxfId="97" dataCellStyle="Porcentaje 3"/>
    <tableColumn id="9" name="mulleres  " dataDxfId="96"/>
    <tableColumn id="10" name="% mulleres  " dataDxfId="95" dataCellStyle="Porcentaje 3">
      <calculatedColumnFormula>I107/H107</calculatedColumnFormula>
    </tableColumn>
    <tableColumn id="11" name="Total  " dataDxfId="94" dataCellStyle="Porcentaje 3"/>
    <tableColumn id="12" name="mulleres   " dataDxfId="93"/>
    <tableColumn id="13" name="% mulleres   " dataDxfId="92" dataCellStyle="Porcentaje 3">
      <calculatedColumnFormula>L107/K107</calculatedColumnFormula>
    </tableColumn>
    <tableColumn id="14" name="Total    " dataDxfId="91" dataCellStyle="Porcentaje 3"/>
    <tableColumn id="15" name="mulleres    " dataDxfId="90"/>
    <tableColumn id="16" name="% mulleres    " dataDxfId="89" dataCellStyle="Porcentaje 3">
      <calculatedColumnFormula>O107/N107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a713132797798800" displayName="Tabla713132797798800" ref="A114:P119" totalsRowShown="0" headerRowDxfId="88" headerRowBorderDxfId="87" tableBorderDxfId="86" totalsRowBorderDxfId="85">
  <tableColumns count="16">
    <tableColumn id="1" name="Categoría" dataDxfId="84"/>
    <tableColumn id="2" name="Total" dataDxfId="83" dataCellStyle="Porcentaje 3"/>
    <tableColumn id="3" name="mulleres" dataDxfId="82"/>
    <tableColumn id="4" name="% mulleres" dataDxfId="81"/>
    <tableColumn id="5" name="Total " dataDxfId="80" dataCellStyle="Porcentaje 3"/>
    <tableColumn id="6" name="mulleres " dataDxfId="79"/>
    <tableColumn id="7" name="% mulleres " dataDxfId="78" dataCellStyle="Porcentaje 3">
      <calculatedColumnFormula>F115/E115</calculatedColumnFormula>
    </tableColumn>
    <tableColumn id="8" name="Total   " dataDxfId="77" dataCellStyle="Porcentaje 3"/>
    <tableColumn id="9" name="mulleres  " dataDxfId="76"/>
    <tableColumn id="10" name="% mulleres  " dataDxfId="75" dataCellStyle="Porcentaje 3">
      <calculatedColumnFormula>I115/H115</calculatedColumnFormula>
    </tableColumn>
    <tableColumn id="11" name="Total  " dataDxfId="74" dataCellStyle="Porcentaje 3"/>
    <tableColumn id="12" name="mulleres   " dataDxfId="73"/>
    <tableColumn id="13" name="% mulleres   " dataDxfId="72" dataCellStyle="Porcentaje 3"/>
    <tableColumn id="14" name="Total    " dataDxfId="71" dataCellStyle="Porcentaje 3"/>
    <tableColumn id="15" name="mulleres    " dataDxfId="70"/>
    <tableColumn id="16" name="% mulleres    " dataDxfId="69" dataCellStyle="Porcentaje 3">
      <calculatedColumnFormula>'RRHH 2017'!$O115/'RRHH 2017'!$N115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tabSelected="1" topLeftCell="A97" zoomScale="90" zoomScaleNormal="90" workbookViewId="0">
      <selection activeCell="P144" sqref="P144"/>
    </sheetView>
  </sheetViews>
  <sheetFormatPr baseColWidth="10" defaultRowHeight="15" x14ac:dyDescent="0.25"/>
  <cols>
    <col min="1" max="1" width="44.42578125" style="7" customWidth="1"/>
    <col min="2" max="3" width="10.7109375" style="7" customWidth="1"/>
    <col min="4" max="4" width="12" style="7" customWidth="1"/>
    <col min="5" max="5" width="13" style="7" customWidth="1"/>
    <col min="6" max="6" width="15.28515625" style="7" bestFit="1" customWidth="1"/>
    <col min="7" max="7" width="16.42578125" style="7" bestFit="1" customWidth="1"/>
    <col min="8" max="16" width="10.7109375" style="7" customWidth="1"/>
    <col min="17" max="16384" width="11.42578125" style="7"/>
  </cols>
  <sheetData>
    <row r="1" spans="1:16" customFormat="1" ht="45" customHeight="1" thickBot="1" x14ac:dyDescent="0.3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105" t="s">
        <v>91</v>
      </c>
      <c r="M1" s="105"/>
      <c r="N1" s="105"/>
      <c r="O1" s="105"/>
      <c r="P1" s="105"/>
    </row>
    <row r="2" spans="1:16" s="6" customFormat="1" x14ac:dyDescent="0.25">
      <c r="A2" s="6" t="s">
        <v>0</v>
      </c>
    </row>
    <row r="3" spans="1:16" ht="36" customHeight="1" x14ac:dyDescent="0.25">
      <c r="A3" s="106" t="s">
        <v>92</v>
      </c>
      <c r="B3" s="107"/>
      <c r="C3" s="107"/>
      <c r="D3" s="107"/>
      <c r="E3" s="107"/>
      <c r="F3" s="107"/>
    </row>
    <row r="4" spans="1:16" ht="15" customHeight="1" thickBot="1" x14ac:dyDescent="0.3">
      <c r="A4" s="8"/>
      <c r="B4" s="9"/>
      <c r="C4" s="9"/>
      <c r="D4" s="9"/>
      <c r="E4" s="9"/>
      <c r="F4" s="9"/>
    </row>
    <row r="5" spans="1:16" ht="30" customHeight="1" x14ac:dyDescent="0.25">
      <c r="A5" s="46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</row>
    <row r="6" spans="1:16" x14ac:dyDescent="0.25">
      <c r="A6" s="12" t="s">
        <v>8</v>
      </c>
      <c r="B6" s="13">
        <v>1408</v>
      </c>
      <c r="C6" s="13">
        <v>568</v>
      </c>
      <c r="D6" s="14">
        <f>Tabla6129[[#This Row],[mulleres]]/Tabla6129[[#This Row],[Total]]</f>
        <v>0.40340909090909088</v>
      </c>
      <c r="E6" s="13">
        <v>17</v>
      </c>
      <c r="F6" s="15">
        <f>Tabla6129[[#This Row],[estranxeiros/as]]/Tabla6129[[#This Row],[Total]]</f>
        <v>1.2073863636363636E-2</v>
      </c>
      <c r="G6" s="13">
        <v>1393</v>
      </c>
    </row>
    <row r="7" spans="1:16" x14ac:dyDescent="0.25">
      <c r="A7" s="12" t="s">
        <v>9</v>
      </c>
      <c r="B7" s="13">
        <v>718</v>
      </c>
      <c r="C7" s="13">
        <v>438</v>
      </c>
      <c r="D7" s="14">
        <f>Tabla6129[[#This Row],[mulleres]]/Tabla6129[[#This Row],[Total]]</f>
        <v>0.61002785515320335</v>
      </c>
      <c r="E7" s="13">
        <v>1</v>
      </c>
      <c r="F7" s="15">
        <f>Tabla6129[[#This Row],[estranxeiros/as]]/Tabla6129[[#This Row],[Total]]</f>
        <v>1.3927576601671309E-3</v>
      </c>
      <c r="G7" s="13">
        <v>716</v>
      </c>
    </row>
    <row r="8" spans="1:16" x14ac:dyDescent="0.25">
      <c r="A8" s="16" t="s">
        <v>10</v>
      </c>
      <c r="B8" s="17">
        <f>SUBTOTAL(109,B6:B7)</f>
        <v>2126</v>
      </c>
      <c r="C8" s="17">
        <f>SUBTOTAL(109,C6:C7)</f>
        <v>1006</v>
      </c>
      <c r="D8" s="18">
        <f>Tabla6129[[#This Row],[mulleres]]/Tabla6129[[#This Row],[Total]]</f>
        <v>0.47318908748824084</v>
      </c>
      <c r="E8" s="17">
        <f>SUBTOTAL(109,E6:E7)</f>
        <v>18</v>
      </c>
      <c r="F8" s="15">
        <f>Tabla6129[[#This Row],[estranxeiros/as]]/Tabla6129[[#This Row],[Total]]</f>
        <v>8.4666039510818431E-3</v>
      </c>
      <c r="G8" s="17">
        <f>SUBTOTAL(109,G6:G7)</f>
        <v>2109</v>
      </c>
    </row>
    <row r="9" spans="1:16" x14ac:dyDescent="0.25">
      <c r="A9"/>
      <c r="B9"/>
      <c r="C9"/>
      <c r="D9"/>
      <c r="E9"/>
      <c r="F9"/>
      <c r="G9"/>
    </row>
    <row r="10" spans="1:16" x14ac:dyDescent="0.25">
      <c r="A10" s="19"/>
      <c r="B10" s="20"/>
      <c r="C10" s="21"/>
      <c r="D10" s="22"/>
      <c r="E10" s="21"/>
      <c r="F10" s="23"/>
    </row>
    <row r="11" spans="1:16" ht="36" customHeight="1" x14ac:dyDescent="0.25">
      <c r="A11" s="24" t="s">
        <v>94</v>
      </c>
      <c r="B11" s="20"/>
      <c r="C11" s="21"/>
      <c r="D11" s="22"/>
      <c r="E11" s="21"/>
      <c r="F11" s="23"/>
    </row>
    <row r="12" spans="1:16" ht="15.75" thickBot="1" x14ac:dyDescent="0.3">
      <c r="A12" s="19"/>
      <c r="B12" s="20"/>
    </row>
    <row r="13" spans="1:16" ht="20.100000000000001" customHeight="1" x14ac:dyDescent="0.25">
      <c r="A13" s="46" t="s">
        <v>11</v>
      </c>
      <c r="B13" s="10" t="s">
        <v>2</v>
      </c>
      <c r="C13" s="10" t="s">
        <v>3</v>
      </c>
      <c r="D13" s="10" t="s">
        <v>4</v>
      </c>
      <c r="E13" s="25" t="s">
        <v>12</v>
      </c>
    </row>
    <row r="14" spans="1:16" x14ac:dyDescent="0.25">
      <c r="A14" s="12" t="s">
        <v>13</v>
      </c>
      <c r="B14" s="13">
        <v>804</v>
      </c>
      <c r="C14" s="13">
        <v>302</v>
      </c>
      <c r="D14" s="14">
        <f>C14/B14</f>
        <v>0.37562189054726369</v>
      </c>
      <c r="E14" s="26">
        <v>800.76</v>
      </c>
    </row>
    <row r="15" spans="1:16" x14ac:dyDescent="0.25">
      <c r="A15" s="27" t="s">
        <v>14</v>
      </c>
      <c r="B15" s="13">
        <v>604</v>
      </c>
      <c r="C15" s="13">
        <v>276</v>
      </c>
      <c r="D15" s="14">
        <f>C15/B15</f>
        <v>0.45695364238410596</v>
      </c>
      <c r="E15" s="26">
        <v>365.56</v>
      </c>
    </row>
    <row r="16" spans="1:16" x14ac:dyDescent="0.25">
      <c r="A16" s="28" t="s">
        <v>10</v>
      </c>
      <c r="B16" s="17">
        <f>SUBTOTAL(109,B14:B15)</f>
        <v>1408</v>
      </c>
      <c r="C16" s="17">
        <f>SUBTOTAL(109,C14:C15)</f>
        <v>578</v>
      </c>
      <c r="D16" s="29">
        <f>C16/B16</f>
        <v>0.41051136363636365</v>
      </c>
      <c r="E16" s="30">
        <f>SUM(E14:E15)</f>
        <v>1166.32</v>
      </c>
      <c r="H16" s="31"/>
    </row>
    <row r="17" spans="1:16" ht="15.75" thickBot="1" x14ac:dyDescent="0.3"/>
    <row r="18" spans="1:16" ht="20.100000000000001" customHeight="1" x14ac:dyDescent="0.25">
      <c r="A18" s="46" t="s">
        <v>15</v>
      </c>
      <c r="B18" s="10" t="s">
        <v>2</v>
      </c>
      <c r="C18" s="10" t="s">
        <v>3</v>
      </c>
      <c r="D18" s="10" t="s">
        <v>4</v>
      </c>
      <c r="E18" s="32" t="s">
        <v>16</v>
      </c>
      <c r="F18" s="33" t="s">
        <v>17</v>
      </c>
      <c r="G18" s="34" t="s">
        <v>18</v>
      </c>
      <c r="H18" s="35" t="s">
        <v>12</v>
      </c>
    </row>
    <row r="19" spans="1:16" x14ac:dyDescent="0.25">
      <c r="A19" s="27" t="s">
        <v>19</v>
      </c>
      <c r="B19" s="13">
        <v>143</v>
      </c>
      <c r="C19" s="13">
        <v>35</v>
      </c>
      <c r="D19" s="14">
        <f t="shared" ref="D19:D30" si="0">C19/B19</f>
        <v>0.24475524475524477</v>
      </c>
      <c r="E19" s="13">
        <v>143</v>
      </c>
      <c r="F19" s="36">
        <v>35</v>
      </c>
      <c r="G19" s="37">
        <f t="shared" ref="G19:G30" si="1">F19/E19</f>
        <v>0.24475524475524477</v>
      </c>
      <c r="H19" s="38">
        <v>142.27000000000001</v>
      </c>
    </row>
    <row r="20" spans="1:16" x14ac:dyDescent="0.25">
      <c r="A20" s="27" t="s">
        <v>20</v>
      </c>
      <c r="B20" s="13">
        <v>584</v>
      </c>
      <c r="C20" s="13">
        <v>232</v>
      </c>
      <c r="D20" s="14">
        <f t="shared" si="0"/>
        <v>0.39726027397260272</v>
      </c>
      <c r="E20" s="13">
        <v>584</v>
      </c>
      <c r="F20" s="39">
        <v>232</v>
      </c>
      <c r="G20" s="40">
        <f t="shared" si="1"/>
        <v>0.39726027397260272</v>
      </c>
      <c r="H20" s="38">
        <v>582.36</v>
      </c>
    </row>
    <row r="21" spans="1:16" x14ac:dyDescent="0.25">
      <c r="A21" s="27" t="s">
        <v>21</v>
      </c>
      <c r="B21" s="13">
        <v>19</v>
      </c>
      <c r="C21" s="13">
        <v>6</v>
      </c>
      <c r="D21" s="14">
        <f t="shared" si="0"/>
        <v>0.31578947368421051</v>
      </c>
      <c r="E21" s="13">
        <v>19</v>
      </c>
      <c r="F21" s="39">
        <v>6</v>
      </c>
      <c r="G21" s="40">
        <f t="shared" si="1"/>
        <v>0.31578947368421051</v>
      </c>
      <c r="H21" s="38">
        <v>18.13</v>
      </c>
    </row>
    <row r="22" spans="1:16" x14ac:dyDescent="0.25">
      <c r="A22" s="27" t="s">
        <v>22</v>
      </c>
      <c r="B22" s="13">
        <v>63</v>
      </c>
      <c r="C22" s="13">
        <v>22</v>
      </c>
      <c r="D22" s="14">
        <f t="shared" si="0"/>
        <v>0.34920634920634919</v>
      </c>
      <c r="E22" s="13">
        <v>10</v>
      </c>
      <c r="F22" s="39">
        <v>2</v>
      </c>
      <c r="G22" s="40">
        <f t="shared" si="1"/>
        <v>0.2</v>
      </c>
      <c r="H22" s="38">
        <v>63</v>
      </c>
    </row>
    <row r="23" spans="1:16" x14ac:dyDescent="0.25">
      <c r="A23" s="27" t="s">
        <v>23</v>
      </c>
      <c r="B23" s="13">
        <v>246</v>
      </c>
      <c r="C23" s="13">
        <v>132</v>
      </c>
      <c r="D23" s="14">
        <f t="shared" si="0"/>
        <v>0.53658536585365857</v>
      </c>
      <c r="E23" s="13">
        <v>246</v>
      </c>
      <c r="F23" s="39">
        <v>132</v>
      </c>
      <c r="G23" s="40">
        <f t="shared" si="1"/>
        <v>0.53658536585365857</v>
      </c>
      <c r="H23" s="38">
        <v>246</v>
      </c>
    </row>
    <row r="24" spans="1:16" x14ac:dyDescent="0.25">
      <c r="A24" s="27" t="s">
        <v>24</v>
      </c>
      <c r="B24" s="13">
        <v>1</v>
      </c>
      <c r="C24" s="13">
        <v>0</v>
      </c>
      <c r="D24" s="14">
        <f t="shared" si="0"/>
        <v>0</v>
      </c>
      <c r="E24" s="13">
        <v>0</v>
      </c>
      <c r="F24" s="39">
        <v>0</v>
      </c>
      <c r="G24" s="40">
        <v>0</v>
      </c>
      <c r="H24" s="38">
        <v>1</v>
      </c>
    </row>
    <row r="25" spans="1:16" x14ac:dyDescent="0.25">
      <c r="A25" s="27" t="s">
        <v>25</v>
      </c>
      <c r="B25" s="13">
        <v>38</v>
      </c>
      <c r="C25" s="13">
        <v>21</v>
      </c>
      <c r="D25" s="14">
        <f t="shared" si="0"/>
        <v>0.55263157894736847</v>
      </c>
      <c r="E25" s="13">
        <v>34</v>
      </c>
      <c r="F25" s="39">
        <v>18</v>
      </c>
      <c r="G25" s="40">
        <f t="shared" si="1"/>
        <v>0.52941176470588236</v>
      </c>
      <c r="H25" s="38">
        <v>38</v>
      </c>
    </row>
    <row r="26" spans="1:16" x14ac:dyDescent="0.25">
      <c r="A26" s="27" t="s">
        <v>26</v>
      </c>
      <c r="B26" s="13">
        <v>273</v>
      </c>
      <c r="C26" s="13">
        <v>92</v>
      </c>
      <c r="D26" s="14">
        <f t="shared" si="0"/>
        <v>0.33699633699633702</v>
      </c>
      <c r="E26" s="13">
        <v>60</v>
      </c>
      <c r="F26" s="39">
        <v>17</v>
      </c>
      <c r="G26" s="40">
        <f t="shared" si="1"/>
        <v>0.28333333333333333</v>
      </c>
      <c r="H26" s="38">
        <v>57.98</v>
      </c>
    </row>
    <row r="27" spans="1:16" x14ac:dyDescent="0.25">
      <c r="A27" s="27" t="s">
        <v>27</v>
      </c>
      <c r="B27" s="13">
        <v>8</v>
      </c>
      <c r="C27" s="13">
        <v>2</v>
      </c>
      <c r="D27" s="14">
        <f t="shared" si="0"/>
        <v>0.25</v>
      </c>
      <c r="E27" s="13">
        <v>8</v>
      </c>
      <c r="F27" s="39">
        <v>2</v>
      </c>
      <c r="G27" s="40">
        <f t="shared" si="1"/>
        <v>0.25</v>
      </c>
      <c r="H27" s="38">
        <v>8</v>
      </c>
    </row>
    <row r="28" spans="1:16" x14ac:dyDescent="0.25">
      <c r="A28" s="27" t="s">
        <v>28</v>
      </c>
      <c r="B28" s="13">
        <v>3</v>
      </c>
      <c r="C28" s="13">
        <v>2</v>
      </c>
      <c r="D28" s="14">
        <f t="shared" si="0"/>
        <v>0.66666666666666663</v>
      </c>
      <c r="E28" s="13">
        <v>0</v>
      </c>
      <c r="F28" s="39">
        <v>0</v>
      </c>
      <c r="G28" s="40">
        <v>0</v>
      </c>
      <c r="H28" s="38">
        <v>3</v>
      </c>
    </row>
    <row r="29" spans="1:16" x14ac:dyDescent="0.25">
      <c r="A29" s="27" t="s">
        <v>29</v>
      </c>
      <c r="B29" s="13">
        <v>30</v>
      </c>
      <c r="C29" s="13">
        <v>24</v>
      </c>
      <c r="D29" s="14">
        <f t="shared" si="0"/>
        <v>0.8</v>
      </c>
      <c r="E29" s="13">
        <v>13</v>
      </c>
      <c r="F29" s="39">
        <v>12</v>
      </c>
      <c r="G29" s="40">
        <f t="shared" si="1"/>
        <v>0.92307692307692313</v>
      </c>
      <c r="H29" s="38">
        <v>6.58</v>
      </c>
    </row>
    <row r="30" spans="1:16" x14ac:dyDescent="0.25">
      <c r="A30" s="41" t="s">
        <v>10</v>
      </c>
      <c r="B30" s="17">
        <f>SUBTOTAL(109,B19:B29)</f>
        <v>1408</v>
      </c>
      <c r="C30" s="17">
        <f>SUBTOTAL(109,C19:C29)</f>
        <v>568</v>
      </c>
      <c r="D30" s="42">
        <f t="shared" si="0"/>
        <v>0.40340909090909088</v>
      </c>
      <c r="E30" s="17">
        <f>SUM(E19:E29)</f>
        <v>1117</v>
      </c>
      <c r="F30" s="43">
        <f>SUBTOTAL(109,F19:F29)</f>
        <v>456</v>
      </c>
      <c r="G30" s="44">
        <f t="shared" si="1"/>
        <v>0.40823634735899733</v>
      </c>
      <c r="H30" s="45">
        <f>SUM(H19:H29)</f>
        <v>1166.32</v>
      </c>
    </row>
    <row r="31" spans="1:16" ht="15.75" thickBot="1" x14ac:dyDescent="0.3">
      <c r="A31"/>
      <c r="B31"/>
      <c r="C31"/>
      <c r="D31"/>
      <c r="E31"/>
      <c r="F31"/>
    </row>
    <row r="32" spans="1:16" ht="20.100000000000001" customHeight="1" x14ac:dyDescent="0.25">
      <c r="A32" s="46" t="s">
        <v>30</v>
      </c>
      <c r="B32" s="108" t="s">
        <v>31</v>
      </c>
      <c r="C32" s="108"/>
      <c r="D32" s="108"/>
      <c r="E32" s="109" t="s">
        <v>32</v>
      </c>
      <c r="F32" s="110"/>
      <c r="G32" s="111"/>
      <c r="H32" s="112" t="s">
        <v>33</v>
      </c>
      <c r="I32" s="113"/>
      <c r="J32" s="114"/>
      <c r="K32" s="115" t="s">
        <v>95</v>
      </c>
      <c r="L32" s="116"/>
      <c r="M32" s="117"/>
      <c r="N32" s="118" t="s">
        <v>34</v>
      </c>
      <c r="O32" s="119"/>
      <c r="P32" s="120"/>
    </row>
    <row r="33" spans="1:16" x14ac:dyDescent="0.25">
      <c r="A33" s="47" t="s">
        <v>35</v>
      </c>
      <c r="B33" s="48" t="s">
        <v>36</v>
      </c>
      <c r="C33" s="48" t="s">
        <v>4</v>
      </c>
      <c r="D33" s="48" t="s">
        <v>37</v>
      </c>
      <c r="E33" s="48" t="s">
        <v>38</v>
      </c>
      <c r="F33" s="48" t="s">
        <v>39</v>
      </c>
      <c r="G33" s="48" t="s">
        <v>40</v>
      </c>
      <c r="H33" s="48" t="s">
        <v>41</v>
      </c>
      <c r="I33" s="48" t="s">
        <v>42</v>
      </c>
      <c r="J33" s="48" t="s">
        <v>43</v>
      </c>
      <c r="K33" s="48" t="s">
        <v>44</v>
      </c>
      <c r="L33" s="48" t="s">
        <v>45</v>
      </c>
      <c r="M33" s="48" t="s">
        <v>12</v>
      </c>
      <c r="N33" s="48" t="s">
        <v>46</v>
      </c>
      <c r="O33" s="48" t="s">
        <v>47</v>
      </c>
      <c r="P33" s="49" t="s">
        <v>48</v>
      </c>
    </row>
    <row r="34" spans="1:16" x14ac:dyDescent="0.25">
      <c r="A34" s="27" t="s">
        <v>19</v>
      </c>
      <c r="B34" s="13">
        <v>9</v>
      </c>
      <c r="C34" s="50">
        <v>0.6</v>
      </c>
      <c r="D34" s="51">
        <v>9</v>
      </c>
      <c r="E34" s="13">
        <v>52</v>
      </c>
      <c r="F34" s="14">
        <v>0.25</v>
      </c>
      <c r="G34" s="51">
        <v>52</v>
      </c>
      <c r="H34" s="13">
        <v>33</v>
      </c>
      <c r="I34" s="14">
        <v>0.33</v>
      </c>
      <c r="J34" s="51">
        <v>32.270000000000003</v>
      </c>
      <c r="K34" s="13">
        <v>38</v>
      </c>
      <c r="L34" s="14">
        <v>0.08</v>
      </c>
      <c r="M34" s="51">
        <v>38</v>
      </c>
      <c r="N34" s="13">
        <v>11</v>
      </c>
      <c r="O34" s="14">
        <v>0.27</v>
      </c>
      <c r="P34" s="26">
        <v>11</v>
      </c>
    </row>
    <row r="35" spans="1:16" x14ac:dyDescent="0.25">
      <c r="A35" s="27" t="s">
        <v>20</v>
      </c>
      <c r="B35" s="13">
        <v>24</v>
      </c>
      <c r="C35" s="50">
        <v>0.41</v>
      </c>
      <c r="D35" s="51">
        <v>24</v>
      </c>
      <c r="E35" s="13">
        <v>166</v>
      </c>
      <c r="F35" s="14">
        <v>0.41</v>
      </c>
      <c r="G35" s="51">
        <v>166</v>
      </c>
      <c r="H35" s="13">
        <v>148</v>
      </c>
      <c r="I35" s="14">
        <v>0.45</v>
      </c>
      <c r="J35" s="51">
        <v>147.13</v>
      </c>
      <c r="K35" s="13">
        <v>142</v>
      </c>
      <c r="L35" s="14">
        <v>0.27</v>
      </c>
      <c r="M35" s="51">
        <v>141.22999999999999</v>
      </c>
      <c r="N35" s="13">
        <v>104</v>
      </c>
      <c r="O35" s="14">
        <v>0.45</v>
      </c>
      <c r="P35" s="26">
        <v>104</v>
      </c>
    </row>
    <row r="36" spans="1:16" x14ac:dyDescent="0.25">
      <c r="A36" s="27" t="s">
        <v>21</v>
      </c>
      <c r="B36" s="13">
        <v>1</v>
      </c>
      <c r="C36" s="50">
        <v>0</v>
      </c>
      <c r="D36" s="51">
        <v>0.13</v>
      </c>
      <c r="E36" s="13">
        <v>5</v>
      </c>
      <c r="F36" s="14">
        <v>0.6</v>
      </c>
      <c r="G36" s="51">
        <v>5</v>
      </c>
      <c r="H36" s="13">
        <v>5</v>
      </c>
      <c r="I36" s="14">
        <v>0.6</v>
      </c>
      <c r="J36" s="51">
        <v>5</v>
      </c>
      <c r="K36" s="13">
        <v>5</v>
      </c>
      <c r="L36" s="14">
        <v>0</v>
      </c>
      <c r="M36" s="51">
        <v>5</v>
      </c>
      <c r="N36" s="13">
        <v>3</v>
      </c>
      <c r="O36" s="14">
        <v>0</v>
      </c>
      <c r="P36" s="26">
        <v>3</v>
      </c>
    </row>
    <row r="37" spans="1:16" x14ac:dyDescent="0.25">
      <c r="A37" s="27" t="s">
        <v>22</v>
      </c>
      <c r="B37" s="13"/>
      <c r="C37" s="50"/>
      <c r="D37" s="51"/>
      <c r="E37" s="13">
        <v>5</v>
      </c>
      <c r="F37" s="14">
        <v>0.2</v>
      </c>
      <c r="G37" s="51">
        <v>5</v>
      </c>
      <c r="H37" s="13">
        <v>23</v>
      </c>
      <c r="I37" s="14">
        <v>0.48</v>
      </c>
      <c r="J37" s="51">
        <v>23</v>
      </c>
      <c r="K37" s="13">
        <v>27</v>
      </c>
      <c r="L37" s="14">
        <v>0.19</v>
      </c>
      <c r="M37" s="51">
        <v>27</v>
      </c>
      <c r="N37" s="13">
        <v>8</v>
      </c>
      <c r="O37" s="14">
        <v>0.63</v>
      </c>
      <c r="P37" s="26">
        <v>8</v>
      </c>
    </row>
    <row r="38" spans="1:16" x14ac:dyDescent="0.25">
      <c r="A38" s="27" t="s">
        <v>23</v>
      </c>
      <c r="B38" s="13">
        <v>8</v>
      </c>
      <c r="C38" s="50">
        <v>0.75</v>
      </c>
      <c r="D38" s="51">
        <v>8</v>
      </c>
      <c r="E38" s="13">
        <v>28</v>
      </c>
      <c r="F38" s="14">
        <v>0.64</v>
      </c>
      <c r="G38" s="51">
        <v>28</v>
      </c>
      <c r="H38" s="13">
        <v>97</v>
      </c>
      <c r="I38" s="14">
        <v>0.56000000000000005</v>
      </c>
      <c r="J38" s="51">
        <v>97</v>
      </c>
      <c r="K38" s="13">
        <v>76</v>
      </c>
      <c r="L38" s="14">
        <v>0.37</v>
      </c>
      <c r="M38" s="51">
        <v>76</v>
      </c>
      <c r="N38" s="13">
        <v>37</v>
      </c>
      <c r="O38" s="14">
        <v>0.7</v>
      </c>
      <c r="P38" s="26">
        <v>37</v>
      </c>
    </row>
    <row r="39" spans="1:16" x14ac:dyDescent="0.25">
      <c r="A39" s="27" t="s">
        <v>24</v>
      </c>
      <c r="B39" s="13"/>
      <c r="C39" s="50"/>
      <c r="D39" s="51"/>
      <c r="E39" s="13"/>
      <c r="F39" s="52"/>
      <c r="G39" s="51"/>
      <c r="H39" s="13">
        <v>1</v>
      </c>
      <c r="I39" s="14">
        <v>0</v>
      </c>
      <c r="J39" s="51">
        <v>1</v>
      </c>
      <c r="K39" s="13"/>
      <c r="L39" s="14"/>
      <c r="M39" s="51"/>
      <c r="N39" s="13"/>
      <c r="O39" s="14"/>
      <c r="P39" s="26"/>
    </row>
    <row r="40" spans="1:16" x14ac:dyDescent="0.25">
      <c r="A40" s="27" t="s">
        <v>25</v>
      </c>
      <c r="B40" s="13">
        <v>4</v>
      </c>
      <c r="C40" s="50">
        <v>1</v>
      </c>
      <c r="D40" s="51">
        <v>4</v>
      </c>
      <c r="E40" s="13"/>
      <c r="F40" s="14"/>
      <c r="G40" s="51"/>
      <c r="H40" s="13">
        <v>25</v>
      </c>
      <c r="I40" s="14">
        <v>0.52</v>
      </c>
      <c r="J40" s="51">
        <v>25</v>
      </c>
      <c r="K40" s="13">
        <v>6</v>
      </c>
      <c r="L40" s="14">
        <v>0.33</v>
      </c>
      <c r="M40" s="51">
        <v>6</v>
      </c>
      <c r="N40" s="13">
        <v>3</v>
      </c>
      <c r="O40" s="14">
        <v>0.67</v>
      </c>
      <c r="P40" s="26">
        <v>3</v>
      </c>
    </row>
    <row r="41" spans="1:16" x14ac:dyDescent="0.25">
      <c r="A41" s="27" t="s">
        <v>26</v>
      </c>
      <c r="B41" s="13">
        <v>30</v>
      </c>
      <c r="C41" s="50">
        <v>0.6</v>
      </c>
      <c r="D41" s="51">
        <v>4.32</v>
      </c>
      <c r="E41" s="13"/>
      <c r="F41" s="14"/>
      <c r="G41" s="51"/>
      <c r="H41" s="13">
        <v>161</v>
      </c>
      <c r="I41" s="14">
        <v>0.34</v>
      </c>
      <c r="J41" s="51">
        <v>34.909999999999997</v>
      </c>
      <c r="K41" s="13">
        <v>59</v>
      </c>
      <c r="L41" s="14">
        <v>0.1</v>
      </c>
      <c r="M41" s="51">
        <v>12.37</v>
      </c>
      <c r="N41" s="13">
        <v>23</v>
      </c>
      <c r="O41" s="14">
        <v>0.56999999999999995</v>
      </c>
      <c r="P41" s="26">
        <v>6.38</v>
      </c>
    </row>
    <row r="42" spans="1:16" x14ac:dyDescent="0.25">
      <c r="A42" s="27" t="s">
        <v>27</v>
      </c>
      <c r="B42" s="13"/>
      <c r="C42" s="50"/>
      <c r="D42" s="51"/>
      <c r="E42" s="13">
        <v>2</v>
      </c>
      <c r="F42" s="14">
        <v>0</v>
      </c>
      <c r="G42" s="51">
        <v>2</v>
      </c>
      <c r="H42" s="13">
        <v>1</v>
      </c>
      <c r="I42" s="14">
        <v>0</v>
      </c>
      <c r="J42" s="51">
        <v>1</v>
      </c>
      <c r="K42" s="13">
        <v>2</v>
      </c>
      <c r="L42" s="14">
        <v>0</v>
      </c>
      <c r="M42" s="51">
        <v>2</v>
      </c>
      <c r="N42" s="13">
        <v>3</v>
      </c>
      <c r="O42" s="14">
        <v>0.67</v>
      </c>
      <c r="P42" s="26">
        <v>3</v>
      </c>
    </row>
    <row r="43" spans="1:16" x14ac:dyDescent="0.25">
      <c r="A43" s="27" t="s">
        <v>28</v>
      </c>
      <c r="B43" s="13"/>
      <c r="C43" s="50"/>
      <c r="D43" s="51"/>
      <c r="E43" s="13"/>
      <c r="F43" s="14"/>
      <c r="G43" s="51"/>
      <c r="H43" s="13"/>
      <c r="I43" s="14"/>
      <c r="J43" s="51"/>
      <c r="K43" s="13"/>
      <c r="L43" s="14"/>
      <c r="M43" s="51"/>
      <c r="N43" s="13">
        <v>3</v>
      </c>
      <c r="O43" s="14">
        <v>0.67</v>
      </c>
      <c r="P43" s="26">
        <v>3</v>
      </c>
    </row>
    <row r="44" spans="1:16" x14ac:dyDescent="0.25">
      <c r="A44" s="27" t="s">
        <v>29</v>
      </c>
      <c r="B44" s="13"/>
      <c r="C44" s="50"/>
      <c r="D44" s="51"/>
      <c r="E44" s="13">
        <v>4</v>
      </c>
      <c r="F44" s="14">
        <v>1</v>
      </c>
      <c r="G44" s="51">
        <v>0.98</v>
      </c>
      <c r="H44" s="13">
        <v>15</v>
      </c>
      <c r="I44" s="14">
        <v>0.73</v>
      </c>
      <c r="J44" s="51">
        <v>3.31</v>
      </c>
      <c r="K44" s="13">
        <v>1</v>
      </c>
      <c r="L44" s="14">
        <v>1</v>
      </c>
      <c r="M44" s="51">
        <v>0.13</v>
      </c>
      <c r="N44" s="13">
        <v>10</v>
      </c>
      <c r="O44" s="14">
        <v>0.8</v>
      </c>
      <c r="P44" s="26">
        <v>2.16</v>
      </c>
    </row>
    <row r="45" spans="1:16" x14ac:dyDescent="0.25">
      <c r="A45" s="41" t="s">
        <v>10</v>
      </c>
      <c r="B45" s="17">
        <f>SUBTOTAL(109,B34:B44)</f>
        <v>76</v>
      </c>
      <c r="C45" s="53">
        <v>0.59</v>
      </c>
      <c r="D45" s="54">
        <f>SUM(D34:D44)</f>
        <v>49.45</v>
      </c>
      <c r="E45" s="17">
        <f>SUM(E34:E44)</f>
        <v>262</v>
      </c>
      <c r="F45" s="53">
        <v>0.41</v>
      </c>
      <c r="G45" s="54">
        <f>SUBTOTAL(109,G34:G44)</f>
        <v>258.98</v>
      </c>
      <c r="H45" s="17">
        <f>SUBTOTAL(109,H34:H44)</f>
        <v>509</v>
      </c>
      <c r="I45" s="53">
        <v>0.44</v>
      </c>
      <c r="J45" s="102">
        <f>SUBTOTAL(109,J34:J44)</f>
        <v>369.61999999999995</v>
      </c>
      <c r="K45" s="17">
        <f>SUBTOTAL(109,K34:K44)</f>
        <v>356</v>
      </c>
      <c r="L45" s="14">
        <v>0.23</v>
      </c>
      <c r="M45" s="102">
        <f>SUM(M34:M44)</f>
        <v>307.73</v>
      </c>
      <c r="N45" s="17">
        <f>SUBTOTAL(109,N34:N44)</f>
        <v>205</v>
      </c>
      <c r="O45" s="53">
        <v>0.53</v>
      </c>
      <c r="P45" s="103">
        <f>SUM(P34:P44)</f>
        <v>180.54</v>
      </c>
    </row>
    <row r="46" spans="1:1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20.100000000000001" customHeight="1" x14ac:dyDescent="0.25">
      <c r="A47" s="55" t="s">
        <v>49</v>
      </c>
      <c r="B47" s="121" t="s">
        <v>50</v>
      </c>
      <c r="C47" s="121"/>
      <c r="D47" s="121"/>
      <c r="E47" s="122" t="s">
        <v>51</v>
      </c>
      <c r="F47" s="122"/>
      <c r="G47" s="122"/>
      <c r="H47" s="123" t="s">
        <v>52</v>
      </c>
      <c r="I47" s="123"/>
      <c r="J47" s="123"/>
      <c r="K47" s="124" t="s">
        <v>53</v>
      </c>
      <c r="L47" s="124"/>
      <c r="M47" s="124"/>
      <c r="N47" s="125" t="s">
        <v>54</v>
      </c>
      <c r="O47" s="125"/>
      <c r="P47" s="125"/>
    </row>
    <row r="48" spans="1:16" x14ac:dyDescent="0.25">
      <c r="A48" s="47" t="s">
        <v>35</v>
      </c>
      <c r="B48" s="10" t="s">
        <v>2</v>
      </c>
      <c r="C48" s="10" t="s">
        <v>3</v>
      </c>
      <c r="D48" s="10" t="s">
        <v>4</v>
      </c>
      <c r="E48" s="56" t="s">
        <v>36</v>
      </c>
      <c r="F48" s="56" t="s">
        <v>55</v>
      </c>
      <c r="G48" s="56" t="s">
        <v>56</v>
      </c>
      <c r="H48" s="56" t="s">
        <v>57</v>
      </c>
      <c r="I48" s="56" t="s">
        <v>58</v>
      </c>
      <c r="J48" s="56" t="s">
        <v>39</v>
      </c>
      <c r="K48" s="56" t="s">
        <v>38</v>
      </c>
      <c r="L48" s="56" t="s">
        <v>59</v>
      </c>
      <c r="M48" s="56" t="s">
        <v>42</v>
      </c>
      <c r="N48" s="56" t="s">
        <v>41</v>
      </c>
      <c r="O48" s="56" t="s">
        <v>60</v>
      </c>
      <c r="P48" s="57" t="s">
        <v>61</v>
      </c>
    </row>
    <row r="49" spans="1:18" x14ac:dyDescent="0.25">
      <c r="A49" s="27" t="s">
        <v>19</v>
      </c>
      <c r="B49" s="58"/>
      <c r="C49" s="59"/>
      <c r="D49" s="92"/>
      <c r="E49" s="58"/>
      <c r="F49" s="60"/>
      <c r="G49" s="92"/>
      <c r="H49" s="58">
        <v>18</v>
      </c>
      <c r="I49" s="60">
        <v>2</v>
      </c>
      <c r="J49" s="92">
        <f>I49/H49</f>
        <v>0.1111111111111111</v>
      </c>
      <c r="K49" s="58">
        <v>84</v>
      </c>
      <c r="L49" s="60">
        <v>22</v>
      </c>
      <c r="M49" s="92">
        <f>L49/K49</f>
        <v>0.26190476190476192</v>
      </c>
      <c r="N49" s="58">
        <v>41</v>
      </c>
      <c r="O49" s="60">
        <v>11</v>
      </c>
      <c r="P49" s="90">
        <f>O49/N49</f>
        <v>0.26829268292682928</v>
      </c>
    </row>
    <row r="50" spans="1:18" x14ac:dyDescent="0.25">
      <c r="A50" s="27" t="s">
        <v>20</v>
      </c>
      <c r="B50" s="58"/>
      <c r="C50" s="59"/>
      <c r="D50" s="92"/>
      <c r="E50" s="58">
        <v>11</v>
      </c>
      <c r="F50" s="60">
        <v>6</v>
      </c>
      <c r="G50" s="92">
        <f>Tabla713132797[[#This Row],[mulleres ]]/Tabla713132797[[#This Row],[Total ]]</f>
        <v>0.54545454545454541</v>
      </c>
      <c r="H50" s="58">
        <v>163</v>
      </c>
      <c r="I50" s="60">
        <v>76</v>
      </c>
      <c r="J50" s="92">
        <f t="shared" ref="J50:J60" si="2">I50/H50</f>
        <v>0.46625766871165641</v>
      </c>
      <c r="K50" s="58">
        <v>346</v>
      </c>
      <c r="L50" s="60">
        <v>130</v>
      </c>
      <c r="M50" s="92">
        <f t="shared" ref="M50:M60" si="3">L50/K50</f>
        <v>0.37572254335260113</v>
      </c>
      <c r="N50" s="58">
        <v>64</v>
      </c>
      <c r="O50" s="60">
        <v>20</v>
      </c>
      <c r="P50" s="90">
        <f t="shared" ref="P50:P60" si="4">O50/N50</f>
        <v>0.3125</v>
      </c>
    </row>
    <row r="51" spans="1:18" x14ac:dyDescent="0.25">
      <c r="A51" s="27" t="s">
        <v>21</v>
      </c>
      <c r="B51" s="58"/>
      <c r="C51" s="59"/>
      <c r="D51" s="92"/>
      <c r="E51" s="58"/>
      <c r="F51" s="60"/>
      <c r="G51" s="92"/>
      <c r="H51" s="58">
        <v>1</v>
      </c>
      <c r="I51" s="60">
        <v>0</v>
      </c>
      <c r="J51" s="92">
        <f t="shared" si="2"/>
        <v>0</v>
      </c>
      <c r="K51" s="58">
        <v>9</v>
      </c>
      <c r="L51" s="60">
        <v>5</v>
      </c>
      <c r="M51" s="92">
        <f t="shared" si="3"/>
        <v>0.55555555555555558</v>
      </c>
      <c r="N51" s="58">
        <v>9</v>
      </c>
      <c r="O51" s="60">
        <v>1</v>
      </c>
      <c r="P51" s="90">
        <f t="shared" si="4"/>
        <v>0.1111111111111111</v>
      </c>
    </row>
    <row r="52" spans="1:18" x14ac:dyDescent="0.25">
      <c r="A52" s="27" t="s">
        <v>22</v>
      </c>
      <c r="B52" s="58"/>
      <c r="C52" s="59"/>
      <c r="D52" s="92"/>
      <c r="E52" s="58"/>
      <c r="F52" s="60"/>
      <c r="G52" s="92"/>
      <c r="H52" s="58">
        <v>3</v>
      </c>
      <c r="I52" s="60">
        <v>2</v>
      </c>
      <c r="J52" s="92">
        <f t="shared" si="2"/>
        <v>0.66666666666666663</v>
      </c>
      <c r="K52" s="58">
        <v>44</v>
      </c>
      <c r="L52" s="60">
        <v>17</v>
      </c>
      <c r="M52" s="92">
        <f t="shared" si="3"/>
        <v>0.38636363636363635</v>
      </c>
      <c r="N52" s="58">
        <v>16</v>
      </c>
      <c r="O52" s="60">
        <v>3</v>
      </c>
      <c r="P52" s="90">
        <f t="shared" si="4"/>
        <v>0.1875</v>
      </c>
    </row>
    <row r="53" spans="1:18" x14ac:dyDescent="0.25">
      <c r="A53" s="27" t="s">
        <v>23</v>
      </c>
      <c r="B53" s="58"/>
      <c r="C53" s="59"/>
      <c r="D53" s="92"/>
      <c r="E53" s="58">
        <v>26</v>
      </c>
      <c r="F53" s="60">
        <v>12</v>
      </c>
      <c r="G53" s="92">
        <f>F53/E53</f>
        <v>0.46153846153846156</v>
      </c>
      <c r="H53" s="58">
        <v>156</v>
      </c>
      <c r="I53" s="60">
        <v>90</v>
      </c>
      <c r="J53" s="92">
        <f t="shared" si="2"/>
        <v>0.57692307692307687</v>
      </c>
      <c r="K53" s="58">
        <v>53</v>
      </c>
      <c r="L53" s="60">
        <v>28</v>
      </c>
      <c r="M53" s="92">
        <f t="shared" si="3"/>
        <v>0.52830188679245282</v>
      </c>
      <c r="N53" s="58">
        <v>11</v>
      </c>
      <c r="O53" s="60">
        <v>2</v>
      </c>
      <c r="P53" s="90">
        <f t="shared" si="4"/>
        <v>0.18181818181818182</v>
      </c>
    </row>
    <row r="54" spans="1:18" x14ac:dyDescent="0.25">
      <c r="A54" s="27" t="s">
        <v>24</v>
      </c>
      <c r="B54" s="58"/>
      <c r="C54" s="59"/>
      <c r="D54" s="92"/>
      <c r="E54" s="58"/>
      <c r="F54" s="60"/>
      <c r="G54" s="92"/>
      <c r="H54" s="58">
        <v>1</v>
      </c>
      <c r="I54" s="60">
        <v>0</v>
      </c>
      <c r="J54" s="92">
        <f t="shared" si="2"/>
        <v>0</v>
      </c>
      <c r="K54" s="58"/>
      <c r="L54" s="60"/>
      <c r="M54" s="92"/>
      <c r="N54" s="58"/>
      <c r="O54" s="60"/>
      <c r="P54" s="90"/>
    </row>
    <row r="55" spans="1:18" x14ac:dyDescent="0.25">
      <c r="A55" s="27" t="s">
        <v>25</v>
      </c>
      <c r="B55" s="58"/>
      <c r="C55" s="59"/>
      <c r="D55" s="92"/>
      <c r="E55" s="58">
        <v>20</v>
      </c>
      <c r="F55" s="60">
        <v>11</v>
      </c>
      <c r="G55" s="92">
        <f t="shared" ref="G55:G60" si="5">F55/E55</f>
        <v>0.55000000000000004</v>
      </c>
      <c r="H55" s="58">
        <v>13</v>
      </c>
      <c r="I55" s="60">
        <v>8</v>
      </c>
      <c r="J55" s="92">
        <f t="shared" si="2"/>
        <v>0.61538461538461542</v>
      </c>
      <c r="K55" s="58">
        <v>5</v>
      </c>
      <c r="L55" s="60">
        <v>2</v>
      </c>
      <c r="M55" s="92">
        <f t="shared" si="3"/>
        <v>0.4</v>
      </c>
      <c r="N55" s="58"/>
      <c r="O55" s="60"/>
      <c r="P55" s="90"/>
      <c r="R55" s="62"/>
    </row>
    <row r="56" spans="1:18" x14ac:dyDescent="0.25">
      <c r="A56" s="27" t="s">
        <v>26</v>
      </c>
      <c r="B56" s="58">
        <v>3</v>
      </c>
      <c r="C56" s="59">
        <v>1</v>
      </c>
      <c r="D56" s="92">
        <f>C56/B56</f>
        <v>0.33333333333333331</v>
      </c>
      <c r="E56" s="58">
        <v>47</v>
      </c>
      <c r="F56" s="60">
        <v>21</v>
      </c>
      <c r="G56" s="92">
        <f t="shared" si="5"/>
        <v>0.44680851063829785</v>
      </c>
      <c r="H56" s="58">
        <v>115</v>
      </c>
      <c r="I56" s="60">
        <v>40</v>
      </c>
      <c r="J56" s="92">
        <f t="shared" si="2"/>
        <v>0.34782608695652173</v>
      </c>
      <c r="K56" s="58">
        <v>80</v>
      </c>
      <c r="L56" s="60">
        <v>24</v>
      </c>
      <c r="M56" s="92">
        <f t="shared" si="3"/>
        <v>0.3</v>
      </c>
      <c r="N56" s="58">
        <v>28</v>
      </c>
      <c r="O56" s="60">
        <v>6</v>
      </c>
      <c r="P56" s="90">
        <f t="shared" si="4"/>
        <v>0.21428571428571427</v>
      </c>
    </row>
    <row r="57" spans="1:18" x14ac:dyDescent="0.25">
      <c r="A57" s="27" t="s">
        <v>27</v>
      </c>
      <c r="B57" s="58"/>
      <c r="C57" s="59"/>
      <c r="D57" s="92"/>
      <c r="E57" s="58"/>
      <c r="F57" s="60"/>
      <c r="G57" s="92"/>
      <c r="H57" s="58"/>
      <c r="I57" s="60"/>
      <c r="J57" s="92"/>
      <c r="K57" s="58"/>
      <c r="L57" s="60"/>
      <c r="M57" s="92"/>
      <c r="N57" s="58">
        <v>8</v>
      </c>
      <c r="O57" s="60">
        <v>2</v>
      </c>
      <c r="P57" s="90">
        <f t="shared" si="4"/>
        <v>0.25</v>
      </c>
    </row>
    <row r="58" spans="1:18" x14ac:dyDescent="0.25">
      <c r="A58" s="27" t="s">
        <v>28</v>
      </c>
      <c r="B58" s="58">
        <v>2</v>
      </c>
      <c r="C58" s="59">
        <v>1</v>
      </c>
      <c r="D58" s="92">
        <f>C58/B58</f>
        <v>0.5</v>
      </c>
      <c r="E58" s="58">
        <v>2</v>
      </c>
      <c r="F58" s="60">
        <v>2</v>
      </c>
      <c r="G58" s="92"/>
      <c r="H58" s="58">
        <v>1</v>
      </c>
      <c r="I58" s="60">
        <v>0</v>
      </c>
      <c r="J58" s="92">
        <f t="shared" si="2"/>
        <v>0</v>
      </c>
      <c r="K58" s="58"/>
      <c r="L58" s="60"/>
      <c r="M58" s="92"/>
      <c r="N58" s="58"/>
      <c r="O58" s="60"/>
      <c r="P58" s="90"/>
    </row>
    <row r="59" spans="1:18" x14ac:dyDescent="0.25">
      <c r="A59" s="27" t="s">
        <v>29</v>
      </c>
      <c r="B59" s="58"/>
      <c r="C59" s="59"/>
      <c r="D59" s="92"/>
      <c r="E59" s="58">
        <v>22</v>
      </c>
      <c r="F59" s="60">
        <v>19</v>
      </c>
      <c r="G59" s="92">
        <f t="shared" si="5"/>
        <v>0.86363636363636365</v>
      </c>
      <c r="H59" s="58">
        <v>3</v>
      </c>
      <c r="I59" s="60">
        <v>2</v>
      </c>
      <c r="J59" s="92">
        <f t="shared" si="2"/>
        <v>0.66666666666666663</v>
      </c>
      <c r="K59" s="58">
        <v>3</v>
      </c>
      <c r="L59" s="60">
        <v>2</v>
      </c>
      <c r="M59" s="92"/>
      <c r="N59" s="58"/>
      <c r="O59" s="60"/>
      <c r="P59" s="90"/>
    </row>
    <row r="60" spans="1:18" s="101" customFormat="1" x14ac:dyDescent="0.25">
      <c r="A60" s="41" t="s">
        <v>10</v>
      </c>
      <c r="B60" s="63">
        <f>SUBTOTAL(109,B49:B59)</f>
        <v>5</v>
      </c>
      <c r="C60" s="64">
        <f>SUBTOTAL(109,C49:C59)</f>
        <v>2</v>
      </c>
      <c r="D60" s="93">
        <f>C60/B60</f>
        <v>0.4</v>
      </c>
      <c r="E60" s="63">
        <f>SUBTOTAL(109,E49:E59)</f>
        <v>128</v>
      </c>
      <c r="F60" s="64">
        <f>SUBTOTAL(109,F49:F59)</f>
        <v>71</v>
      </c>
      <c r="G60" s="93">
        <f t="shared" si="5"/>
        <v>0.5546875</v>
      </c>
      <c r="H60" s="63">
        <f>SUBTOTAL(109,H49:H59)</f>
        <v>474</v>
      </c>
      <c r="I60" s="64">
        <f>SUBTOTAL(109,I49:I59)</f>
        <v>220</v>
      </c>
      <c r="J60" s="93">
        <f t="shared" si="2"/>
        <v>0.46413502109704641</v>
      </c>
      <c r="K60" s="63">
        <f>SUM(K49:K59)</f>
        <v>624</v>
      </c>
      <c r="L60" s="64">
        <f>SUBTOTAL(109,L49:L59)</f>
        <v>230</v>
      </c>
      <c r="M60" s="93">
        <f t="shared" si="3"/>
        <v>0.36858974358974361</v>
      </c>
      <c r="N60" s="63">
        <f>SUM(N49:N59)</f>
        <v>177</v>
      </c>
      <c r="O60" s="64">
        <f>SUM(O49:O59)</f>
        <v>45</v>
      </c>
      <c r="P60" s="91">
        <f t="shared" si="4"/>
        <v>0.25423728813559321</v>
      </c>
    </row>
    <row r="61" spans="1:18" ht="15" customHeight="1" x14ac:dyDescent="0.25">
      <c r="L61" s="65"/>
    </row>
    <row r="62" spans="1:18" ht="15" customHeight="1" x14ac:dyDescent="0.25">
      <c r="L62" s="65"/>
    </row>
    <row r="63" spans="1:18" ht="20.100000000000001" customHeight="1" x14ac:dyDescent="0.25">
      <c r="A63" s="55" t="s">
        <v>62</v>
      </c>
      <c r="B63" s="121" t="s">
        <v>63</v>
      </c>
      <c r="C63" s="121"/>
      <c r="D63" s="121"/>
      <c r="E63" s="126" t="s">
        <v>64</v>
      </c>
      <c r="F63" s="126"/>
      <c r="G63" s="126"/>
      <c r="H63" s="123" t="s">
        <v>65</v>
      </c>
      <c r="I63" s="123"/>
      <c r="J63" s="123"/>
      <c r="L63" s="65"/>
    </row>
    <row r="64" spans="1:18" ht="15" customHeight="1" x14ac:dyDescent="0.25">
      <c r="A64" s="47" t="s">
        <v>35</v>
      </c>
      <c r="B64" s="10" t="s">
        <v>2</v>
      </c>
      <c r="C64" s="10" t="s">
        <v>3</v>
      </c>
      <c r="D64" s="10" t="s">
        <v>4</v>
      </c>
      <c r="E64" s="56" t="s">
        <v>36</v>
      </c>
      <c r="F64" s="56" t="s">
        <v>55</v>
      </c>
      <c r="G64" s="56" t="s">
        <v>56</v>
      </c>
      <c r="H64" s="56" t="s">
        <v>57</v>
      </c>
      <c r="I64" s="56" t="s">
        <v>58</v>
      </c>
      <c r="J64" s="56" t="s">
        <v>39</v>
      </c>
    </row>
    <row r="65" spans="1:16" ht="15" customHeight="1" x14ac:dyDescent="0.25">
      <c r="A65" s="27" t="s">
        <v>19</v>
      </c>
      <c r="B65" s="58">
        <v>17</v>
      </c>
      <c r="C65" s="59">
        <v>3</v>
      </c>
      <c r="D65" s="92">
        <f>'RRHH 2017'!$C65/'RRHH 2017'!$B65</f>
        <v>0.17647058823529413</v>
      </c>
      <c r="E65" s="58">
        <v>10</v>
      </c>
      <c r="F65" s="60">
        <v>3</v>
      </c>
      <c r="G65" s="92">
        <f>'RRHH 2017'!$F65/'RRHH 2017'!$E65</f>
        <v>0.3</v>
      </c>
      <c r="H65" s="58">
        <v>116</v>
      </c>
      <c r="I65" s="60">
        <v>29</v>
      </c>
      <c r="J65" s="92">
        <f>'RRHH 2017'!$I65/'RRHH 2017'!$H65</f>
        <v>0.25</v>
      </c>
    </row>
    <row r="66" spans="1:16" ht="15" customHeight="1" x14ac:dyDescent="0.25">
      <c r="A66" s="27" t="s">
        <v>20</v>
      </c>
      <c r="B66" s="58">
        <v>108</v>
      </c>
      <c r="C66" s="59">
        <v>50</v>
      </c>
      <c r="D66" s="92">
        <f>'RRHH 2017'!$C66/'RRHH 2017'!$B66</f>
        <v>0.46296296296296297</v>
      </c>
      <c r="E66" s="58">
        <v>78</v>
      </c>
      <c r="F66" s="60">
        <v>31</v>
      </c>
      <c r="G66" s="92">
        <f>'RRHH 2017'!$F66/'RRHH 2017'!$E66</f>
        <v>0.39743589743589741</v>
      </c>
      <c r="H66" s="58">
        <v>398</v>
      </c>
      <c r="I66" s="60">
        <v>151</v>
      </c>
      <c r="J66" s="92">
        <f>'RRHH 2017'!$I66/'RRHH 2017'!$H66</f>
        <v>0.37939698492462309</v>
      </c>
    </row>
    <row r="67" spans="1:16" ht="15" customHeight="1" x14ac:dyDescent="0.25">
      <c r="A67" s="27" t="s">
        <v>21</v>
      </c>
      <c r="B67" s="58">
        <v>4</v>
      </c>
      <c r="C67" s="59">
        <v>2</v>
      </c>
      <c r="D67" s="92">
        <f>'RRHH 2017'!$C67/'RRHH 2017'!$B67</f>
        <v>0.5</v>
      </c>
      <c r="E67" s="58">
        <v>5</v>
      </c>
      <c r="F67" s="60">
        <v>3</v>
      </c>
      <c r="G67" s="92">
        <f>'RRHH 2017'!$F67/'RRHH 2017'!$E67</f>
        <v>0.6</v>
      </c>
      <c r="H67" s="58">
        <v>10</v>
      </c>
      <c r="I67" s="60">
        <v>1</v>
      </c>
      <c r="J67" s="92">
        <f>'RRHH 2017'!$I67/'RRHH 2017'!$H67</f>
        <v>0.1</v>
      </c>
    </row>
    <row r="68" spans="1:16" ht="15" customHeight="1" x14ac:dyDescent="0.25">
      <c r="A68" s="27" t="s">
        <v>22</v>
      </c>
      <c r="B68" s="58">
        <v>13</v>
      </c>
      <c r="C68" s="59">
        <v>3</v>
      </c>
      <c r="D68" s="92">
        <f>'RRHH 2017'!$C68/'RRHH 2017'!$B68</f>
        <v>0.23076923076923078</v>
      </c>
      <c r="E68" s="58">
        <v>5</v>
      </c>
      <c r="F68" s="60">
        <v>0</v>
      </c>
      <c r="G68" s="92">
        <f>'RRHH 2017'!$F68/'RRHH 2017'!$E68</f>
        <v>0</v>
      </c>
      <c r="H68" s="58">
        <v>45</v>
      </c>
      <c r="I68" s="60">
        <v>19</v>
      </c>
      <c r="J68" s="92">
        <f>'RRHH 2017'!$I68/'RRHH 2017'!$H68</f>
        <v>0.42222222222222222</v>
      </c>
    </row>
    <row r="69" spans="1:16" ht="15" customHeight="1" x14ac:dyDescent="0.25">
      <c r="A69" s="27" t="s">
        <v>23</v>
      </c>
      <c r="B69" s="58">
        <v>66</v>
      </c>
      <c r="C69" s="59">
        <v>36</v>
      </c>
      <c r="D69" s="92">
        <f>'RRHH 2017'!$C69/'RRHH 2017'!$B69</f>
        <v>0.54545454545454541</v>
      </c>
      <c r="E69" s="58">
        <v>49</v>
      </c>
      <c r="F69" s="60">
        <v>25</v>
      </c>
      <c r="G69" s="92">
        <f>'RRHH 2017'!$F69/'RRHH 2017'!$E69</f>
        <v>0.51020408163265307</v>
      </c>
      <c r="H69" s="58">
        <v>131</v>
      </c>
      <c r="I69" s="60">
        <v>71</v>
      </c>
      <c r="J69" s="92">
        <f>'RRHH 2017'!$I69/'RRHH 2017'!$H69</f>
        <v>0.5419847328244275</v>
      </c>
    </row>
    <row r="70" spans="1:16" ht="15" customHeight="1" x14ac:dyDescent="0.25">
      <c r="A70" s="27" t="s">
        <v>24</v>
      </c>
      <c r="B70" s="58">
        <v>1</v>
      </c>
      <c r="C70" s="59">
        <v>0</v>
      </c>
      <c r="D70" s="92">
        <f>'RRHH 2017'!$C70/'RRHH 2017'!$B70</f>
        <v>0</v>
      </c>
      <c r="E70" s="58"/>
      <c r="F70" s="60"/>
      <c r="G70" s="92"/>
      <c r="H70" s="58"/>
      <c r="I70" s="60"/>
      <c r="J70" s="92"/>
    </row>
    <row r="71" spans="1:16" ht="15" customHeight="1" x14ac:dyDescent="0.25">
      <c r="A71" s="27" t="s">
        <v>25</v>
      </c>
      <c r="B71" s="58">
        <v>11</v>
      </c>
      <c r="C71" s="59">
        <v>5</v>
      </c>
      <c r="D71" s="92">
        <f>'RRHH 2017'!$C71/'RRHH 2017'!$B71</f>
        <v>0.45454545454545453</v>
      </c>
      <c r="E71" s="58">
        <v>17</v>
      </c>
      <c r="F71" s="60">
        <v>13</v>
      </c>
      <c r="G71" s="92">
        <f>'RRHH 2017'!$F71/'RRHH 2017'!$E71</f>
        <v>0.76470588235294112</v>
      </c>
      <c r="H71" s="58">
        <v>10</v>
      </c>
      <c r="I71" s="60">
        <v>3</v>
      </c>
      <c r="J71" s="92">
        <f>'RRHH 2017'!$I71/'RRHH 2017'!$H71</f>
        <v>0.3</v>
      </c>
    </row>
    <row r="72" spans="1:16" ht="15" customHeight="1" x14ac:dyDescent="0.25">
      <c r="A72" s="27" t="s">
        <v>26</v>
      </c>
      <c r="B72" s="58">
        <v>76</v>
      </c>
      <c r="C72" s="59">
        <v>20</v>
      </c>
      <c r="D72" s="92">
        <f>'RRHH 2017'!$C72/'RRHH 2017'!$B72</f>
        <v>0.26315789473684209</v>
      </c>
      <c r="E72" s="58">
        <v>102</v>
      </c>
      <c r="F72" s="60">
        <v>45</v>
      </c>
      <c r="G72" s="92">
        <f>'RRHH 2017'!$F72/'RRHH 2017'!$E72</f>
        <v>0.44117647058823528</v>
      </c>
      <c r="H72" s="58">
        <v>95</v>
      </c>
      <c r="I72" s="60">
        <v>27</v>
      </c>
      <c r="J72" s="92">
        <f>'RRHH 2017'!$I72/'RRHH 2017'!$H72</f>
        <v>0.28421052631578947</v>
      </c>
    </row>
    <row r="73" spans="1:16" ht="15" customHeight="1" x14ac:dyDescent="0.25">
      <c r="A73" s="27" t="s">
        <v>27</v>
      </c>
      <c r="B73" s="58">
        <v>3</v>
      </c>
      <c r="C73" s="59">
        <v>1</v>
      </c>
      <c r="D73" s="92">
        <f>'RRHH 2017'!$C73/'RRHH 2017'!$B73</f>
        <v>0.33333333333333331</v>
      </c>
      <c r="E73" s="58">
        <v>1</v>
      </c>
      <c r="F73" s="60">
        <v>0</v>
      </c>
      <c r="G73" s="92">
        <f>'RRHH 2017'!$F73/'RRHH 2017'!$E73</f>
        <v>0</v>
      </c>
      <c r="H73" s="58">
        <v>4</v>
      </c>
      <c r="I73" s="60">
        <v>1</v>
      </c>
      <c r="J73" s="92">
        <f>'RRHH 2017'!$I73/'RRHH 2017'!$H73</f>
        <v>0.25</v>
      </c>
    </row>
    <row r="74" spans="1:16" ht="15" customHeight="1" x14ac:dyDescent="0.25">
      <c r="A74" s="27" t="s">
        <v>28</v>
      </c>
      <c r="B74" s="58"/>
      <c r="C74" s="59"/>
      <c r="D74" s="92"/>
      <c r="E74" s="58"/>
      <c r="F74" s="60"/>
      <c r="G74" s="92"/>
      <c r="H74" s="58">
        <v>3</v>
      </c>
      <c r="I74" s="60">
        <v>2</v>
      </c>
      <c r="J74" s="92">
        <f>'RRHH 2017'!$I74/'RRHH 2017'!$H74</f>
        <v>0.66666666666666663</v>
      </c>
    </row>
    <row r="75" spans="1:16" ht="15" customHeight="1" x14ac:dyDescent="0.25">
      <c r="A75" s="27" t="s">
        <v>29</v>
      </c>
      <c r="B75" s="58">
        <v>8</v>
      </c>
      <c r="C75" s="59">
        <v>8</v>
      </c>
      <c r="D75" s="92">
        <f>'RRHH 2017'!$C75/'RRHH 2017'!$B75</f>
        <v>1</v>
      </c>
      <c r="E75" s="58">
        <v>3</v>
      </c>
      <c r="F75" s="60">
        <v>3</v>
      </c>
      <c r="G75" s="92">
        <f>'RRHH 2017'!$F75/'RRHH 2017'!$E75</f>
        <v>1</v>
      </c>
      <c r="H75" s="58">
        <v>19</v>
      </c>
      <c r="I75" s="60">
        <v>13</v>
      </c>
      <c r="J75" s="92">
        <f>'RRHH 2017'!$I75/'RRHH 2017'!$H75</f>
        <v>0.68421052631578949</v>
      </c>
    </row>
    <row r="76" spans="1:16" s="101" customFormat="1" ht="15" customHeight="1" x14ac:dyDescent="0.25">
      <c r="A76" s="41" t="s">
        <v>10</v>
      </c>
      <c r="B76" s="63">
        <f>SUBTOTAL(109,B65:B75)</f>
        <v>307</v>
      </c>
      <c r="C76" s="64">
        <f>SUBTOTAL(109,C65:C75)</f>
        <v>128</v>
      </c>
      <c r="D76" s="104">
        <f>'RRHH 2017'!$C76/'RRHH 2017'!$B76</f>
        <v>0.41693811074918569</v>
      </c>
      <c r="E76" s="63">
        <f>SUM(E65:E75)</f>
        <v>270</v>
      </c>
      <c r="F76" s="64">
        <f>SUM(F65:F75)</f>
        <v>123</v>
      </c>
      <c r="G76" s="104">
        <f>'RRHH 2017'!$F76/'RRHH 2017'!$E76</f>
        <v>0.45555555555555555</v>
      </c>
      <c r="H76" s="63">
        <f>SUBTOTAL(109,H65:H75)</f>
        <v>831</v>
      </c>
      <c r="I76" s="64">
        <f>SUBTOTAL(109,I65:I75)</f>
        <v>317</v>
      </c>
      <c r="J76" s="104">
        <f>'RRHH 2017'!$I76/'RRHH 2017'!$H76</f>
        <v>0.38146811070998798</v>
      </c>
    </row>
    <row r="77" spans="1:16" ht="15" customHeight="1" x14ac:dyDescent="0.25">
      <c r="L77" s="65"/>
    </row>
    <row r="78" spans="1:16" ht="15" customHeight="1" x14ac:dyDescent="0.25">
      <c r="L78" s="65"/>
    </row>
    <row r="79" spans="1:16" ht="36" customHeight="1" x14ac:dyDescent="0.25">
      <c r="A79" s="24" t="s">
        <v>93</v>
      </c>
      <c r="L79" s="65"/>
      <c r="P79" s="21"/>
    </row>
    <row r="81" spans="1:8" ht="20.100000000000001" customHeight="1" x14ac:dyDescent="0.25">
      <c r="A81" s="55" t="s">
        <v>90</v>
      </c>
      <c r="B81" s="66" t="s">
        <v>2</v>
      </c>
      <c r="C81" s="66" t="s">
        <v>4</v>
      </c>
      <c r="D81" s="66" t="s">
        <v>66</v>
      </c>
    </row>
    <row r="82" spans="1:8" x14ac:dyDescent="0.25">
      <c r="A82" s="67" t="s">
        <v>67</v>
      </c>
      <c r="B82" s="67">
        <v>334</v>
      </c>
      <c r="C82" s="14">
        <v>0.42</v>
      </c>
      <c r="D82" s="68">
        <v>0.77</v>
      </c>
    </row>
    <row r="83" spans="1:8" x14ac:dyDescent="0.25">
      <c r="A83" s="67" t="s">
        <v>68</v>
      </c>
      <c r="B83" s="67">
        <v>377</v>
      </c>
      <c r="C83" s="14">
        <v>0.79</v>
      </c>
      <c r="D83" s="68">
        <v>0.84</v>
      </c>
    </row>
    <row r="84" spans="1:8" x14ac:dyDescent="0.25">
      <c r="A84" s="67" t="s">
        <v>69</v>
      </c>
      <c r="B84" s="67">
        <v>7</v>
      </c>
      <c r="C84" s="14">
        <v>0.28999999999999998</v>
      </c>
      <c r="D84" s="68">
        <v>0</v>
      </c>
    </row>
    <row r="85" spans="1:8" x14ac:dyDescent="0.25">
      <c r="A85" s="69" t="s">
        <v>10</v>
      </c>
      <c r="B85" s="70">
        <f>SUBTOTAL(109,B82:B84)</f>
        <v>718</v>
      </c>
      <c r="C85" s="71">
        <v>0.61</v>
      </c>
      <c r="D85" s="72">
        <v>0.8</v>
      </c>
    </row>
    <row r="87" spans="1:8" ht="30" x14ac:dyDescent="0.25">
      <c r="A87" s="96" t="s">
        <v>85</v>
      </c>
      <c r="B87" s="10" t="s">
        <v>2</v>
      </c>
      <c r="C87" s="25" t="s">
        <v>4</v>
      </c>
      <c r="F87" s="62"/>
    </row>
    <row r="88" spans="1:8" x14ac:dyDescent="0.25">
      <c r="A88" s="27" t="s">
        <v>70</v>
      </c>
      <c r="B88" s="67">
        <v>68</v>
      </c>
      <c r="C88" s="73">
        <v>0.5</v>
      </c>
      <c r="F88" s="62"/>
    </row>
    <row r="89" spans="1:8" x14ac:dyDescent="0.25">
      <c r="A89" s="27" t="s">
        <v>71</v>
      </c>
      <c r="B89" s="67">
        <v>13</v>
      </c>
      <c r="C89" s="73">
        <v>0.69</v>
      </c>
      <c r="F89" s="62"/>
    </row>
    <row r="90" spans="1:8" x14ac:dyDescent="0.25">
      <c r="A90" s="27" t="s">
        <v>72</v>
      </c>
      <c r="B90" s="67">
        <v>150</v>
      </c>
      <c r="C90" s="73">
        <v>0.36</v>
      </c>
      <c r="F90" s="62"/>
    </row>
    <row r="91" spans="1:8" x14ac:dyDescent="0.25">
      <c r="A91" s="27" t="s">
        <v>73</v>
      </c>
      <c r="B91" s="67">
        <v>103</v>
      </c>
      <c r="C91" s="73">
        <v>0.42</v>
      </c>
      <c r="F91" s="62"/>
      <c r="H91" s="21"/>
    </row>
    <row r="92" spans="1:8" x14ac:dyDescent="0.25">
      <c r="A92" s="41" t="s">
        <v>10</v>
      </c>
      <c r="B92" s="74">
        <f>SUBTOTAL(109,B88:B91)</f>
        <v>334</v>
      </c>
      <c r="C92" s="75">
        <v>0.42</v>
      </c>
      <c r="F92" s="62"/>
    </row>
    <row r="93" spans="1:8" x14ac:dyDescent="0.25">
      <c r="F93" s="76"/>
    </row>
    <row r="94" spans="1:8" ht="30" x14ac:dyDescent="0.25">
      <c r="A94" s="96" t="s">
        <v>74</v>
      </c>
      <c r="B94" s="10" t="s">
        <v>2</v>
      </c>
      <c r="C94" s="25" t="s">
        <v>4</v>
      </c>
      <c r="F94" s="76"/>
    </row>
    <row r="95" spans="1:8" x14ac:dyDescent="0.25">
      <c r="A95" s="27" t="s">
        <v>75</v>
      </c>
      <c r="B95" s="67">
        <v>10</v>
      </c>
      <c r="C95" s="73">
        <v>0.5</v>
      </c>
      <c r="F95" s="76"/>
    </row>
    <row r="96" spans="1:8" x14ac:dyDescent="0.25">
      <c r="A96" s="27" t="s">
        <v>76</v>
      </c>
      <c r="B96" s="67">
        <v>69</v>
      </c>
      <c r="C96" s="73">
        <v>0.75</v>
      </c>
      <c r="F96" s="76"/>
    </row>
    <row r="97" spans="1:16" x14ac:dyDescent="0.25">
      <c r="A97" s="27" t="s">
        <v>77</v>
      </c>
      <c r="B97" s="67">
        <v>203</v>
      </c>
      <c r="C97" s="73">
        <v>0.78</v>
      </c>
      <c r="F97" s="76"/>
    </row>
    <row r="98" spans="1:16" x14ac:dyDescent="0.25">
      <c r="A98" s="27" t="s">
        <v>78</v>
      </c>
      <c r="B98" s="67">
        <v>95</v>
      </c>
      <c r="C98" s="73">
        <v>0.85</v>
      </c>
      <c r="F98" s="76"/>
    </row>
    <row r="99" spans="1:16" x14ac:dyDescent="0.25">
      <c r="A99" s="41" t="s">
        <v>10</v>
      </c>
      <c r="B99" s="74">
        <f>SUBTOTAL(109,B95:B98)</f>
        <v>377</v>
      </c>
      <c r="C99" s="75">
        <v>0.79</v>
      </c>
      <c r="F99" s="76"/>
    </row>
    <row r="100" spans="1:16" x14ac:dyDescent="0.25">
      <c r="A100"/>
      <c r="B100"/>
      <c r="C100"/>
      <c r="F100" s="76"/>
    </row>
    <row r="101" spans="1:16" ht="30" x14ac:dyDescent="0.25">
      <c r="A101" s="81" t="s">
        <v>79</v>
      </c>
      <c r="B101" s="77" t="s">
        <v>2</v>
      </c>
      <c r="C101" s="77" t="s">
        <v>4</v>
      </c>
      <c r="F101" s="76"/>
    </row>
    <row r="102" spans="1:16" x14ac:dyDescent="0.25">
      <c r="A102" s="78" t="s">
        <v>75</v>
      </c>
      <c r="B102" s="78">
        <v>7</v>
      </c>
      <c r="C102" s="79">
        <v>0.28999999999999998</v>
      </c>
      <c r="F102" s="76"/>
    </row>
    <row r="103" spans="1:16" x14ac:dyDescent="0.25">
      <c r="A103"/>
      <c r="B103"/>
      <c r="C103"/>
      <c r="F103" s="76"/>
    </row>
    <row r="104" spans="1:16" x14ac:dyDescent="0.25">
      <c r="A104"/>
      <c r="B104"/>
      <c r="C104"/>
      <c r="F104" s="76"/>
    </row>
    <row r="105" spans="1:16" ht="30" customHeight="1" x14ac:dyDescent="0.25">
      <c r="A105" s="81" t="s">
        <v>89</v>
      </c>
      <c r="B105" s="121" t="s">
        <v>50</v>
      </c>
      <c r="C105" s="121"/>
      <c r="D105" s="121"/>
      <c r="E105" s="122" t="s">
        <v>51</v>
      </c>
      <c r="F105" s="122"/>
      <c r="G105" s="122"/>
      <c r="H105" s="123" t="s">
        <v>52</v>
      </c>
      <c r="I105" s="123"/>
      <c r="J105" s="123"/>
      <c r="K105" s="124" t="s">
        <v>53</v>
      </c>
      <c r="L105" s="124"/>
      <c r="M105" s="124"/>
      <c r="N105" s="125" t="s">
        <v>54</v>
      </c>
      <c r="O105" s="125"/>
      <c r="P105" s="125"/>
    </row>
    <row r="106" spans="1:16" x14ac:dyDescent="0.25">
      <c r="A106" s="47" t="s">
        <v>35</v>
      </c>
      <c r="B106" s="10" t="s">
        <v>2</v>
      </c>
      <c r="C106" s="10" t="s">
        <v>3</v>
      </c>
      <c r="D106" s="10" t="s">
        <v>4</v>
      </c>
      <c r="E106" s="56" t="s">
        <v>36</v>
      </c>
      <c r="F106" s="56" t="s">
        <v>55</v>
      </c>
      <c r="G106" s="56" t="s">
        <v>56</v>
      </c>
      <c r="H106" s="56" t="s">
        <v>57</v>
      </c>
      <c r="I106" s="56" t="s">
        <v>58</v>
      </c>
      <c r="J106" s="56" t="s">
        <v>39</v>
      </c>
      <c r="K106" s="56" t="s">
        <v>38</v>
      </c>
      <c r="L106" s="56" t="s">
        <v>59</v>
      </c>
      <c r="M106" s="56" t="s">
        <v>42</v>
      </c>
      <c r="N106" s="56" t="s">
        <v>41</v>
      </c>
      <c r="O106" s="56" t="s">
        <v>60</v>
      </c>
      <c r="P106" s="57" t="s">
        <v>61</v>
      </c>
    </row>
    <row r="107" spans="1:16" x14ac:dyDescent="0.25">
      <c r="A107" s="27" t="s">
        <v>70</v>
      </c>
      <c r="B107" s="58"/>
      <c r="C107" s="60"/>
      <c r="D107" s="92"/>
      <c r="E107" s="58">
        <v>14</v>
      </c>
      <c r="F107" s="60">
        <v>9</v>
      </c>
      <c r="G107" s="92">
        <f>F107/E107</f>
        <v>0.6428571428571429</v>
      </c>
      <c r="H107" s="58">
        <v>30</v>
      </c>
      <c r="I107" s="60">
        <v>13</v>
      </c>
      <c r="J107" s="92">
        <f>I107/H107</f>
        <v>0.43333333333333335</v>
      </c>
      <c r="K107" s="58">
        <v>20</v>
      </c>
      <c r="L107" s="60">
        <v>10</v>
      </c>
      <c r="M107" s="92">
        <f>L107/K107</f>
        <v>0.5</v>
      </c>
      <c r="N107" s="58">
        <v>4</v>
      </c>
      <c r="O107" s="60">
        <v>2</v>
      </c>
      <c r="P107" s="90">
        <f>O107/N107</f>
        <v>0.5</v>
      </c>
    </row>
    <row r="108" spans="1:16" x14ac:dyDescent="0.25">
      <c r="A108" s="27" t="s">
        <v>71</v>
      </c>
      <c r="B108" s="58"/>
      <c r="C108" s="60"/>
      <c r="D108" s="92"/>
      <c r="E108" s="58">
        <v>1</v>
      </c>
      <c r="F108" s="60">
        <v>1</v>
      </c>
      <c r="G108" s="92">
        <f>F108/E108</f>
        <v>1</v>
      </c>
      <c r="H108" s="58">
        <v>2</v>
      </c>
      <c r="I108" s="60">
        <v>1</v>
      </c>
      <c r="J108" s="92">
        <f>I108/H108</f>
        <v>0.5</v>
      </c>
      <c r="K108" s="58">
        <v>6</v>
      </c>
      <c r="L108" s="60">
        <v>4</v>
      </c>
      <c r="M108" s="92">
        <f>L108/K108</f>
        <v>0.66666666666666663</v>
      </c>
      <c r="N108" s="58">
        <v>4</v>
      </c>
      <c r="O108" s="60">
        <v>3</v>
      </c>
      <c r="P108" s="90">
        <f>O108/N108</f>
        <v>0.75</v>
      </c>
    </row>
    <row r="109" spans="1:16" x14ac:dyDescent="0.25">
      <c r="A109" s="27" t="s">
        <v>72</v>
      </c>
      <c r="B109" s="58">
        <v>0</v>
      </c>
      <c r="C109" s="60">
        <v>0</v>
      </c>
      <c r="D109" s="92">
        <v>0</v>
      </c>
      <c r="E109" s="58">
        <v>11</v>
      </c>
      <c r="F109" s="60">
        <v>6</v>
      </c>
      <c r="G109" s="92">
        <f>F109/E109</f>
        <v>0.54545454545454541</v>
      </c>
      <c r="H109" s="58">
        <v>59</v>
      </c>
      <c r="I109" s="60">
        <v>21</v>
      </c>
      <c r="J109" s="92">
        <f>I109/H109</f>
        <v>0.3559322033898305</v>
      </c>
      <c r="K109" s="58">
        <v>70</v>
      </c>
      <c r="L109" s="60">
        <v>25</v>
      </c>
      <c r="M109" s="92">
        <f>L109/K109</f>
        <v>0.35714285714285715</v>
      </c>
      <c r="N109" s="58">
        <v>10</v>
      </c>
      <c r="O109" s="60">
        <v>2</v>
      </c>
      <c r="P109" s="90">
        <f>O109/N109</f>
        <v>0.2</v>
      </c>
    </row>
    <row r="110" spans="1:16" x14ac:dyDescent="0.25">
      <c r="A110" s="27" t="s">
        <v>73</v>
      </c>
      <c r="B110" s="58"/>
      <c r="C110" s="60"/>
      <c r="D110" s="92"/>
      <c r="E110" s="58">
        <v>6</v>
      </c>
      <c r="F110" s="60">
        <v>1</v>
      </c>
      <c r="G110" s="92">
        <f>F110/E110</f>
        <v>0.16666666666666666</v>
      </c>
      <c r="H110" s="58">
        <v>35</v>
      </c>
      <c r="I110" s="60">
        <v>15</v>
      </c>
      <c r="J110" s="92">
        <f>I110/H110</f>
        <v>0.42857142857142855</v>
      </c>
      <c r="K110" s="58">
        <v>53</v>
      </c>
      <c r="L110" s="60">
        <v>25</v>
      </c>
      <c r="M110" s="92">
        <f>L110/K110</f>
        <v>0.47169811320754718</v>
      </c>
      <c r="N110" s="58">
        <v>9</v>
      </c>
      <c r="O110" s="60">
        <v>2</v>
      </c>
      <c r="P110" s="90">
        <f>O110/N110</f>
        <v>0.22222222222222221</v>
      </c>
    </row>
    <row r="111" spans="1:16" s="101" customFormat="1" x14ac:dyDescent="0.25">
      <c r="A111" s="41" t="s">
        <v>10</v>
      </c>
      <c r="B111" s="63">
        <f>SUBTOTAL(109,B107:B110)</f>
        <v>0</v>
      </c>
      <c r="C111" s="100">
        <v>0</v>
      </c>
      <c r="D111" s="93">
        <v>0</v>
      </c>
      <c r="E111" s="63">
        <f>SUBTOTAL(109,E107:E110)</f>
        <v>32</v>
      </c>
      <c r="F111" s="100">
        <f>SUBTOTAL(109,F107:F110)</f>
        <v>17</v>
      </c>
      <c r="G111" s="93">
        <f>F111/E111</f>
        <v>0.53125</v>
      </c>
      <c r="H111" s="63">
        <f>SUBTOTAL(109,H107:H110)</f>
        <v>126</v>
      </c>
      <c r="I111" s="100">
        <f>SUBTOTAL(109,I107:I110)</f>
        <v>50</v>
      </c>
      <c r="J111" s="93">
        <f>I111/H111</f>
        <v>0.3968253968253968</v>
      </c>
      <c r="K111" s="63">
        <f>SUBTOTAL(109,K107:K110)</f>
        <v>149</v>
      </c>
      <c r="L111" s="100">
        <f>SUBTOTAL(109,L107:L110)</f>
        <v>64</v>
      </c>
      <c r="M111" s="93">
        <f>L111/K111</f>
        <v>0.42953020134228187</v>
      </c>
      <c r="N111" s="63">
        <f>SUBTOTAL(109,N107:N110)</f>
        <v>27</v>
      </c>
      <c r="O111" s="64">
        <f>SUBTOTAL(109,O107:O110)</f>
        <v>9</v>
      </c>
      <c r="P111" s="91">
        <f>O111/N111</f>
        <v>0.33333333333333331</v>
      </c>
    </row>
    <row r="113" spans="1:16" ht="30" x14ac:dyDescent="0.25">
      <c r="A113" s="81" t="s">
        <v>86</v>
      </c>
      <c r="B113" s="121" t="s">
        <v>50</v>
      </c>
      <c r="C113" s="121"/>
      <c r="D113" s="121"/>
      <c r="E113" s="122" t="s">
        <v>51</v>
      </c>
      <c r="F113" s="122"/>
      <c r="G113" s="122"/>
      <c r="H113" s="123" t="s">
        <v>52</v>
      </c>
      <c r="I113" s="123"/>
      <c r="J113" s="123"/>
      <c r="K113" s="124" t="s">
        <v>53</v>
      </c>
      <c r="L113" s="124"/>
      <c r="M113" s="124"/>
      <c r="N113" s="125" t="s">
        <v>54</v>
      </c>
      <c r="O113" s="125"/>
      <c r="P113" s="125"/>
    </row>
    <row r="114" spans="1:16" x14ac:dyDescent="0.25">
      <c r="A114" s="47" t="s">
        <v>35</v>
      </c>
      <c r="B114" s="10" t="s">
        <v>2</v>
      </c>
      <c r="C114" s="10" t="s">
        <v>3</v>
      </c>
      <c r="D114" s="10" t="s">
        <v>4</v>
      </c>
      <c r="E114" s="56" t="s">
        <v>36</v>
      </c>
      <c r="F114" s="56" t="s">
        <v>55</v>
      </c>
      <c r="G114" s="56" t="s">
        <v>56</v>
      </c>
      <c r="H114" s="56" t="s">
        <v>57</v>
      </c>
      <c r="I114" s="56" t="s">
        <v>58</v>
      </c>
      <c r="J114" s="56" t="s">
        <v>39</v>
      </c>
      <c r="K114" s="56" t="s">
        <v>38</v>
      </c>
      <c r="L114" s="56" t="s">
        <v>59</v>
      </c>
      <c r="M114" s="56" t="s">
        <v>42</v>
      </c>
      <c r="N114" s="56" t="s">
        <v>41</v>
      </c>
      <c r="O114" s="56" t="s">
        <v>60</v>
      </c>
      <c r="P114" s="57" t="s">
        <v>61</v>
      </c>
    </row>
    <row r="115" spans="1:16" x14ac:dyDescent="0.25">
      <c r="A115" s="27" t="s">
        <v>75</v>
      </c>
      <c r="B115" s="58"/>
      <c r="C115" s="60"/>
      <c r="D115" s="92"/>
      <c r="E115" s="58">
        <v>3</v>
      </c>
      <c r="F115" s="60">
        <v>2</v>
      </c>
      <c r="G115" s="92">
        <f>F115/E115</f>
        <v>0.66666666666666663</v>
      </c>
      <c r="H115" s="58">
        <v>4</v>
      </c>
      <c r="I115" s="60">
        <v>2</v>
      </c>
      <c r="J115" s="92">
        <f>I115/H115</f>
        <v>0.5</v>
      </c>
      <c r="K115" s="58">
        <v>8</v>
      </c>
      <c r="L115" s="60">
        <v>3</v>
      </c>
      <c r="M115" s="92">
        <f>'RRHH 2017'!$L115/'RRHH 2017'!$K115</f>
        <v>0.375</v>
      </c>
      <c r="N115" s="58">
        <v>0</v>
      </c>
      <c r="O115" s="60">
        <v>0</v>
      </c>
      <c r="P115" s="90">
        <v>0</v>
      </c>
    </row>
    <row r="116" spans="1:16" x14ac:dyDescent="0.25">
      <c r="A116" s="27" t="s">
        <v>76</v>
      </c>
      <c r="B116" s="58"/>
      <c r="C116" s="60"/>
      <c r="D116" s="92"/>
      <c r="E116" s="61"/>
      <c r="F116" s="60"/>
      <c r="G116" s="92"/>
      <c r="H116" s="61">
        <v>19</v>
      </c>
      <c r="I116" s="60">
        <v>15</v>
      </c>
      <c r="J116" s="92">
        <f>I116/H116</f>
        <v>0.78947368421052633</v>
      </c>
      <c r="K116" s="61">
        <v>44</v>
      </c>
      <c r="L116" s="60">
        <v>33</v>
      </c>
      <c r="M116" s="92">
        <f>'RRHH 2017'!$L116/'RRHH 2017'!$K116</f>
        <v>0.75</v>
      </c>
      <c r="N116" s="58">
        <v>6</v>
      </c>
      <c r="O116" s="60">
        <v>4</v>
      </c>
      <c r="P116" s="90">
        <f>'RRHH 2017'!$O116/'RRHH 2017'!$N116</f>
        <v>0.66666666666666663</v>
      </c>
    </row>
    <row r="117" spans="1:16" x14ac:dyDescent="0.25">
      <c r="A117" s="27" t="s">
        <v>77</v>
      </c>
      <c r="B117" s="58"/>
      <c r="C117" s="60"/>
      <c r="D117" s="92"/>
      <c r="E117" s="58">
        <v>1</v>
      </c>
      <c r="F117" s="60">
        <v>1</v>
      </c>
      <c r="G117" s="92">
        <f>F117/E117</f>
        <v>1</v>
      </c>
      <c r="H117" s="58">
        <v>87</v>
      </c>
      <c r="I117" s="60">
        <v>62</v>
      </c>
      <c r="J117" s="92">
        <f>I117/H117</f>
        <v>0.71264367816091956</v>
      </c>
      <c r="K117" s="58">
        <v>99</v>
      </c>
      <c r="L117" s="60">
        <v>79</v>
      </c>
      <c r="M117" s="92">
        <f>'RRHH 2017'!$L117/'RRHH 2017'!$K117</f>
        <v>0.79797979797979801</v>
      </c>
      <c r="N117" s="58">
        <v>16</v>
      </c>
      <c r="O117" s="60">
        <v>16</v>
      </c>
      <c r="P117" s="90">
        <f>'RRHH 2017'!$O117/'RRHH 2017'!$N117</f>
        <v>1</v>
      </c>
    </row>
    <row r="118" spans="1:16" x14ac:dyDescent="0.25">
      <c r="A118" s="27" t="s">
        <v>78</v>
      </c>
      <c r="B118" s="61"/>
      <c r="C118" s="60"/>
      <c r="D118" s="94"/>
      <c r="E118" s="61">
        <v>19</v>
      </c>
      <c r="F118" s="60">
        <v>15</v>
      </c>
      <c r="G118" s="92">
        <f>F118/E118</f>
        <v>0.78947368421052633</v>
      </c>
      <c r="H118" s="61">
        <v>53</v>
      </c>
      <c r="I118" s="60">
        <v>47</v>
      </c>
      <c r="J118" s="92">
        <f>I118/H118</f>
        <v>0.8867924528301887</v>
      </c>
      <c r="K118" s="61">
        <v>20</v>
      </c>
      <c r="L118" s="60">
        <v>16</v>
      </c>
      <c r="M118" s="92">
        <f>'RRHH 2017'!$L118/'RRHH 2017'!$K118</f>
        <v>0.8</v>
      </c>
      <c r="N118" s="61">
        <v>3</v>
      </c>
      <c r="O118" s="60">
        <v>3</v>
      </c>
      <c r="P118" s="90">
        <f>'RRHH 2017'!$O118/'RRHH 2017'!$N118</f>
        <v>1</v>
      </c>
    </row>
    <row r="119" spans="1:16" x14ac:dyDescent="0.25">
      <c r="A119" s="41" t="s">
        <v>10</v>
      </c>
      <c r="B119" s="63"/>
      <c r="C119" s="80"/>
      <c r="D119" s="97"/>
      <c r="E119" s="63">
        <f>SUBTOTAL(109,E115:E118)</f>
        <v>23</v>
      </c>
      <c r="F119" s="80">
        <f>SUBTOTAL(109,F115:F118)</f>
        <v>18</v>
      </c>
      <c r="G119" s="98">
        <f>F119/E119</f>
        <v>0.78260869565217395</v>
      </c>
      <c r="H119" s="63">
        <f>SUBTOTAL(109,H115:H118)</f>
        <v>163</v>
      </c>
      <c r="I119" s="80">
        <f>SUBTOTAL(109,I115:I118)</f>
        <v>126</v>
      </c>
      <c r="J119" s="98">
        <f>I119/H119</f>
        <v>0.77300613496932513</v>
      </c>
      <c r="K119" s="63">
        <f>SUBTOTAL(109,K115:K118)</f>
        <v>171</v>
      </c>
      <c r="L119" s="80">
        <f>SUBTOTAL(109,L115:L118)</f>
        <v>131</v>
      </c>
      <c r="M119" s="93">
        <f>L119/K119</f>
        <v>0.76608187134502925</v>
      </c>
      <c r="N119" s="63">
        <f>SUBTOTAL(109,N115:N118)</f>
        <v>25</v>
      </c>
      <c r="O119" s="80">
        <f>SUBTOTAL(109,O115:O118)</f>
        <v>23</v>
      </c>
      <c r="P119" s="90">
        <f>'RRHH 2017'!$O119/'RRHH 2017'!$N119</f>
        <v>0.92</v>
      </c>
    </row>
    <row r="121" spans="1:16" ht="30" x14ac:dyDescent="0.25">
      <c r="A121" s="81" t="s">
        <v>87</v>
      </c>
      <c r="B121" s="121" t="s">
        <v>63</v>
      </c>
      <c r="C121" s="121"/>
      <c r="D121" s="121"/>
      <c r="E121" s="126" t="s">
        <v>64</v>
      </c>
      <c r="F121" s="126"/>
      <c r="G121" s="126"/>
      <c r="H121" s="123" t="s">
        <v>65</v>
      </c>
      <c r="I121" s="123"/>
      <c r="J121" s="123"/>
    </row>
    <row r="122" spans="1:16" x14ac:dyDescent="0.25">
      <c r="A122" s="47" t="s">
        <v>35</v>
      </c>
      <c r="B122" s="10" t="s">
        <v>2</v>
      </c>
      <c r="C122" s="10" t="s">
        <v>3</v>
      </c>
      <c r="D122" s="10" t="s">
        <v>4</v>
      </c>
      <c r="E122" s="56" t="s">
        <v>36</v>
      </c>
      <c r="F122" s="56" t="s">
        <v>55</v>
      </c>
      <c r="G122" s="56" t="s">
        <v>56</v>
      </c>
      <c r="H122" s="56" t="s">
        <v>57</v>
      </c>
      <c r="I122" s="56" t="s">
        <v>58</v>
      </c>
      <c r="J122" s="57" t="s">
        <v>39</v>
      </c>
    </row>
    <row r="123" spans="1:16" x14ac:dyDescent="0.25">
      <c r="A123" s="27" t="s">
        <v>70</v>
      </c>
      <c r="B123" s="58">
        <v>4</v>
      </c>
      <c r="C123" s="60">
        <v>4</v>
      </c>
      <c r="D123" s="92">
        <f>'RRHH 2017'!$C123/'RRHH 2017'!$B123</f>
        <v>1</v>
      </c>
      <c r="E123" s="58"/>
      <c r="F123" s="60"/>
      <c r="G123" s="92"/>
      <c r="H123" s="58">
        <v>64</v>
      </c>
      <c r="I123" s="60">
        <v>30</v>
      </c>
      <c r="J123" s="90">
        <f>'RRHH 2017'!$I123/'RRHH 2017'!$H123</f>
        <v>0.46875</v>
      </c>
    </row>
    <row r="124" spans="1:16" x14ac:dyDescent="0.25">
      <c r="A124" s="27" t="s">
        <v>71</v>
      </c>
      <c r="B124" s="58">
        <v>2</v>
      </c>
      <c r="C124" s="60">
        <v>1</v>
      </c>
      <c r="D124" s="92">
        <f>'RRHH 2017'!$C124/'RRHH 2017'!$B124</f>
        <v>0.5</v>
      </c>
      <c r="E124" s="58"/>
      <c r="F124" s="60"/>
      <c r="G124" s="92"/>
      <c r="H124" s="58">
        <v>11</v>
      </c>
      <c r="I124" s="60">
        <v>8</v>
      </c>
      <c r="J124" s="90">
        <f>'RRHH 2017'!$I124/'RRHH 2017'!$H124</f>
        <v>0.72727272727272729</v>
      </c>
    </row>
    <row r="125" spans="1:16" x14ac:dyDescent="0.25">
      <c r="A125" s="27" t="s">
        <v>72</v>
      </c>
      <c r="B125" s="58">
        <v>23</v>
      </c>
      <c r="C125" s="60">
        <v>11</v>
      </c>
      <c r="D125" s="92">
        <f>'RRHH 2017'!$C125/'RRHH 2017'!$B125</f>
        <v>0.47826086956521741</v>
      </c>
      <c r="E125" s="58">
        <v>26</v>
      </c>
      <c r="F125" s="60">
        <v>6</v>
      </c>
      <c r="G125" s="92">
        <f>'RRHH 2017'!$F125/'RRHH 2017'!$E125</f>
        <v>0.23076923076923078</v>
      </c>
      <c r="H125" s="58">
        <v>101</v>
      </c>
      <c r="I125" s="60">
        <v>37</v>
      </c>
      <c r="J125" s="90">
        <f>'RRHH 2017'!$I125/'RRHH 2017'!$H125</f>
        <v>0.36633663366336633</v>
      </c>
    </row>
    <row r="126" spans="1:16" x14ac:dyDescent="0.25">
      <c r="A126" s="27" t="s">
        <v>73</v>
      </c>
      <c r="B126" s="58">
        <v>21</v>
      </c>
      <c r="C126" s="60">
        <v>6</v>
      </c>
      <c r="D126" s="92">
        <f>'RRHH 2017'!$C126/'RRHH 2017'!$B126</f>
        <v>0.2857142857142857</v>
      </c>
      <c r="E126" s="58">
        <v>15</v>
      </c>
      <c r="F126" s="60">
        <v>5</v>
      </c>
      <c r="G126" s="92">
        <f>'RRHH 2017'!$F126/'RRHH 2017'!$E126</f>
        <v>0.33333333333333331</v>
      </c>
      <c r="H126" s="58">
        <v>67</v>
      </c>
      <c r="I126" s="60">
        <v>32</v>
      </c>
      <c r="J126" s="90">
        <f>'RRHH 2017'!$I126/'RRHH 2017'!$H126</f>
        <v>0.47761194029850745</v>
      </c>
    </row>
    <row r="127" spans="1:16" x14ac:dyDescent="0.25">
      <c r="A127" s="41" t="s">
        <v>10</v>
      </c>
      <c r="B127" s="63">
        <f>SUBTOTAL(109,B123:B126)</f>
        <v>50</v>
      </c>
      <c r="C127" s="80">
        <f>SUBTOTAL(109,C123:C126)</f>
        <v>22</v>
      </c>
      <c r="D127" s="92">
        <f>'RRHH 2017'!$C127/'RRHH 2017'!$B127</f>
        <v>0.44</v>
      </c>
      <c r="E127" s="63">
        <f>SUBTOTAL(109,E123:E126)</f>
        <v>41</v>
      </c>
      <c r="F127" s="80">
        <f>SUBTOTAL(109,F123:F126)</f>
        <v>11</v>
      </c>
      <c r="G127" s="92">
        <f>'RRHH 2017'!$F127/'RRHH 2017'!$E127</f>
        <v>0.26829268292682928</v>
      </c>
      <c r="H127" s="63">
        <f>SUBTOTAL(109,H123:H126)</f>
        <v>243</v>
      </c>
      <c r="I127" s="80">
        <f>SUBTOTAL(109,I123:I126)</f>
        <v>107</v>
      </c>
      <c r="J127" s="90">
        <f>'RRHH 2017'!$I127/'RRHH 2017'!$H127</f>
        <v>0.44032921810699588</v>
      </c>
    </row>
    <row r="129" spans="1:10" ht="30" x14ac:dyDescent="0.25">
      <c r="A129" s="81" t="s">
        <v>88</v>
      </c>
      <c r="B129" s="121" t="s">
        <v>63</v>
      </c>
      <c r="C129" s="121"/>
      <c r="D129" s="121"/>
      <c r="E129" s="126" t="s">
        <v>64</v>
      </c>
      <c r="F129" s="126"/>
      <c r="G129" s="126"/>
      <c r="H129" s="123" t="s">
        <v>65</v>
      </c>
      <c r="I129" s="123"/>
      <c r="J129" s="123"/>
    </row>
    <row r="130" spans="1:10" x14ac:dyDescent="0.25">
      <c r="A130" s="47" t="s">
        <v>35</v>
      </c>
      <c r="B130" s="10" t="s">
        <v>2</v>
      </c>
      <c r="C130" s="10" t="s">
        <v>3</v>
      </c>
      <c r="D130" s="10" t="s">
        <v>4</v>
      </c>
      <c r="E130" s="56" t="s">
        <v>36</v>
      </c>
      <c r="F130" s="56" t="s">
        <v>55</v>
      </c>
      <c r="G130" s="56" t="s">
        <v>56</v>
      </c>
      <c r="H130" s="56" t="s">
        <v>57</v>
      </c>
      <c r="I130" s="56" t="s">
        <v>58</v>
      </c>
      <c r="J130" s="57" t="s">
        <v>39</v>
      </c>
    </row>
    <row r="131" spans="1:10" x14ac:dyDescent="0.25">
      <c r="A131" s="27" t="s">
        <v>75</v>
      </c>
      <c r="B131" s="58"/>
      <c r="C131" s="60"/>
      <c r="D131" s="92"/>
      <c r="E131" s="58"/>
      <c r="F131" s="60"/>
      <c r="G131" s="92"/>
      <c r="H131" s="58">
        <v>17</v>
      </c>
      <c r="I131" s="60">
        <v>7</v>
      </c>
      <c r="J131" s="90">
        <f>'RRHH 2017'!$I131/'RRHH 2017'!$H131</f>
        <v>0.41176470588235292</v>
      </c>
    </row>
    <row r="132" spans="1:10" x14ac:dyDescent="0.25">
      <c r="A132" s="27" t="s">
        <v>76</v>
      </c>
      <c r="B132" s="58">
        <v>14</v>
      </c>
      <c r="C132" s="60">
        <v>11</v>
      </c>
      <c r="D132" s="92">
        <f>'RRHH 2017'!$C132/'RRHH 2017'!$B132</f>
        <v>0.7857142857142857</v>
      </c>
      <c r="E132" s="61">
        <v>7</v>
      </c>
      <c r="F132" s="60">
        <v>6</v>
      </c>
      <c r="G132" s="92">
        <f>'RRHH 2017'!$F132/'RRHH 2017'!$E132</f>
        <v>0.8571428571428571</v>
      </c>
      <c r="H132" s="61">
        <v>48</v>
      </c>
      <c r="I132" s="60">
        <v>35</v>
      </c>
      <c r="J132" s="90">
        <f>'RRHH 2017'!$I132/'RRHH 2017'!$H132</f>
        <v>0.72916666666666663</v>
      </c>
    </row>
    <row r="133" spans="1:10" x14ac:dyDescent="0.25">
      <c r="A133" s="27" t="s">
        <v>77</v>
      </c>
      <c r="B133" s="58">
        <v>33</v>
      </c>
      <c r="C133" s="60">
        <v>29</v>
      </c>
      <c r="D133" s="92">
        <f>'RRHH 2017'!$C133/'RRHH 2017'!$B133</f>
        <v>0.87878787878787878</v>
      </c>
      <c r="E133" s="58">
        <v>26</v>
      </c>
      <c r="F133" s="60">
        <v>20</v>
      </c>
      <c r="G133" s="92">
        <f>'RRHH 2017'!$F133/'RRHH 2017'!$E133</f>
        <v>0.76923076923076927</v>
      </c>
      <c r="H133" s="58">
        <v>144</v>
      </c>
      <c r="I133" s="60">
        <v>109</v>
      </c>
      <c r="J133" s="90">
        <f>'RRHH 2017'!$I133/'RRHH 2017'!$H133</f>
        <v>0.75694444444444442</v>
      </c>
    </row>
    <row r="134" spans="1:10" x14ac:dyDescent="0.25">
      <c r="A134" s="27" t="s">
        <v>78</v>
      </c>
      <c r="B134" s="58">
        <v>0</v>
      </c>
      <c r="C134" s="60">
        <v>0</v>
      </c>
      <c r="D134" s="92">
        <v>0</v>
      </c>
      <c r="E134" s="61">
        <v>6</v>
      </c>
      <c r="F134" s="60">
        <v>3</v>
      </c>
      <c r="G134" s="92">
        <f>'RRHH 2017'!$F134/'RRHH 2017'!$E134</f>
        <v>0.5</v>
      </c>
      <c r="H134" s="61">
        <v>89</v>
      </c>
      <c r="I134" s="60">
        <v>78</v>
      </c>
      <c r="J134" s="90">
        <f>'RRHH 2017'!$I134/'RRHH 2017'!$H134</f>
        <v>0.8764044943820225</v>
      </c>
    </row>
    <row r="135" spans="1:10" x14ac:dyDescent="0.25">
      <c r="A135" s="41" t="s">
        <v>10</v>
      </c>
      <c r="B135" s="63">
        <f>SUBTOTAL(109,B131:B134)</f>
        <v>47</v>
      </c>
      <c r="C135" s="80">
        <f>SUBTOTAL(109,C131:C134)</f>
        <v>40</v>
      </c>
      <c r="D135" s="92">
        <f>'RRHH 2017'!$C135/'RRHH 2017'!$B135</f>
        <v>0.85106382978723405</v>
      </c>
      <c r="E135" s="63">
        <f>SUBTOTAL(109,E131:E134)</f>
        <v>39</v>
      </c>
      <c r="F135" s="80">
        <f>SUBTOTAL(109,F131:F134)</f>
        <v>29</v>
      </c>
      <c r="G135" s="92">
        <f>'RRHH 2017'!$F135/'RRHH 2017'!$E135</f>
        <v>0.74358974358974361</v>
      </c>
      <c r="H135" s="63">
        <f>SUBTOTAL(109,H131:H134)</f>
        <v>298</v>
      </c>
      <c r="I135" s="82">
        <f>SUBTOTAL(109,I131:I134)</f>
        <v>229</v>
      </c>
      <c r="J135" s="90">
        <f>'RRHH 2017'!$I135/'RRHH 2017'!$H135</f>
        <v>0.76845637583892612</v>
      </c>
    </row>
    <row r="137" spans="1:10" ht="21" customHeight="1" x14ac:dyDescent="0.25"/>
    <row r="138" spans="1:10" ht="37.5" x14ac:dyDescent="0.25">
      <c r="A138" s="24" t="s">
        <v>96</v>
      </c>
    </row>
    <row r="140" spans="1:10" x14ac:dyDescent="0.25">
      <c r="A140" s="81" t="s">
        <v>80</v>
      </c>
      <c r="B140" s="10" t="s">
        <v>2</v>
      </c>
      <c r="C140" s="10" t="s">
        <v>4</v>
      </c>
      <c r="D140" s="99" t="s">
        <v>5</v>
      </c>
      <c r="E140" s="99" t="s">
        <v>6</v>
      </c>
    </row>
    <row r="141" spans="1:10" x14ac:dyDescent="0.25">
      <c r="A141" s="83" t="s">
        <v>81</v>
      </c>
      <c r="B141" s="84">
        <v>319</v>
      </c>
      <c r="C141" s="85">
        <v>0.57999999999999996</v>
      </c>
      <c r="D141" s="86">
        <v>20</v>
      </c>
      <c r="E141" s="87">
        <f>Tabla14134313[[#This Row],[estranxeiros/as]]/Tabla14134313[[#This Row],[Total]]</f>
        <v>6.2695924764890276E-2</v>
      </c>
    </row>
    <row r="142" spans="1:10" x14ac:dyDescent="0.25">
      <c r="A142" s="83" t="s">
        <v>82</v>
      </c>
      <c r="B142" s="84">
        <v>535</v>
      </c>
      <c r="C142" s="85">
        <v>0.48</v>
      </c>
      <c r="D142" s="86">
        <v>31</v>
      </c>
      <c r="E142" s="87">
        <f>Tabla14134313[[#This Row],[estranxeiros/as]]/Tabla14134313[[#This Row],[Total]]</f>
        <v>5.7943925233644861E-2</v>
      </c>
    </row>
    <row r="143" spans="1:10" x14ac:dyDescent="0.25">
      <c r="A143" s="83" t="s">
        <v>83</v>
      </c>
      <c r="B143" s="84">
        <v>39</v>
      </c>
      <c r="C143" s="85">
        <v>0.54</v>
      </c>
      <c r="D143" s="86">
        <v>1</v>
      </c>
      <c r="E143" s="87">
        <f>Tabla14134313[[#This Row],[estranxeiros/as]]/Tabla14134313[[#This Row],[Total]]</f>
        <v>2.564102564102564E-2</v>
      </c>
    </row>
    <row r="144" spans="1:10" x14ac:dyDescent="0.25">
      <c r="A144" s="83" t="s">
        <v>84</v>
      </c>
      <c r="B144" s="83">
        <v>33</v>
      </c>
      <c r="C144" s="85">
        <v>0.61</v>
      </c>
      <c r="D144" s="86">
        <v>1</v>
      </c>
      <c r="E144" s="87">
        <f>Tabla14134313[[#This Row],[estranxeiros/as]]/Tabla14134313[[#This Row],[Total]]</f>
        <v>3.0303030303030304E-2</v>
      </c>
    </row>
    <row r="145" spans="1:5" x14ac:dyDescent="0.25">
      <c r="A145" s="88" t="s">
        <v>10</v>
      </c>
      <c r="B145" s="95">
        <f>SUBTOTAL(109,B141:B144)</f>
        <v>926</v>
      </c>
      <c r="C145" s="85">
        <v>0.52</v>
      </c>
      <c r="D145" s="89">
        <f>SUBTOTAL(109,D141:D144)</f>
        <v>53</v>
      </c>
      <c r="E145" s="87">
        <f>Tabla14134313[[#This Row],[estranxeiros/as]]/Tabla14134313[[#This Row],[Total]]</f>
        <v>5.7235421166306692E-2</v>
      </c>
    </row>
  </sheetData>
  <mergeCells count="31">
    <mergeCell ref="B121:D121"/>
    <mergeCell ref="E121:G121"/>
    <mergeCell ref="H121:J121"/>
    <mergeCell ref="B129:D129"/>
    <mergeCell ref="E129:G129"/>
    <mergeCell ref="H129:J129"/>
    <mergeCell ref="K105:M105"/>
    <mergeCell ref="N105:P105"/>
    <mergeCell ref="B113:D113"/>
    <mergeCell ref="E113:G113"/>
    <mergeCell ref="H113:J113"/>
    <mergeCell ref="K113:M113"/>
    <mergeCell ref="N113:P113"/>
    <mergeCell ref="B63:D63"/>
    <mergeCell ref="E63:G63"/>
    <mergeCell ref="H63:J63"/>
    <mergeCell ref="B105:D105"/>
    <mergeCell ref="E105:G105"/>
    <mergeCell ref="H105:J105"/>
    <mergeCell ref="B47:D47"/>
    <mergeCell ref="E47:G47"/>
    <mergeCell ref="H47:J47"/>
    <mergeCell ref="K47:M47"/>
    <mergeCell ref="N47:P47"/>
    <mergeCell ref="L1:P1"/>
    <mergeCell ref="A3:F3"/>
    <mergeCell ref="B32:D32"/>
    <mergeCell ref="E32:G32"/>
    <mergeCell ref="H32:J32"/>
    <mergeCell ref="K32:M32"/>
    <mergeCell ref="N32:P32"/>
  </mergeCells>
  <conditionalFormatting sqref="C131:J133 B132:B134 D133:D134 B115:P119 B135:J135 B34:P45 B49:P60 B65:J76">
    <cfRule type="containsBlanks" dxfId="198" priority="140" stopIfTrue="1">
      <formula>LEN(TRIM(B34))=0</formula>
    </cfRule>
  </conditionalFormatting>
  <conditionalFormatting sqref="C92">
    <cfRule type="containsBlanks" dxfId="197" priority="138" stopIfTrue="1">
      <formula>LEN(TRIM(C92))=0</formula>
    </cfRule>
  </conditionalFormatting>
  <conditionalFormatting sqref="D141:D145">
    <cfRule type="dataBar" priority="116">
      <dataBar>
        <cfvo type="num" val="0"/>
        <cfvo type="max"/>
        <color rgb="FF638EC6"/>
      </dataBar>
      <extLst>
        <ext xmlns:x14="http://schemas.microsoft.com/office/spreadsheetml/2009/9/main" uri="{B025F937-C7B1-47D3-B67F-A62EFF666E3E}">
          <x14:id>{B2C1880B-599E-416D-BEA2-93911288C966}</x14:id>
        </ext>
      </extLst>
    </cfRule>
  </conditionalFormatting>
  <conditionalFormatting sqref="E141:E144">
    <cfRule type="dataBar" priority="115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{C0AF938B-1D4F-4CBE-BF6D-9DB9D16730AB}</x14:id>
        </ext>
      </extLst>
    </cfRule>
  </conditionalFormatting>
  <conditionalFormatting sqref="B107:P111">
    <cfRule type="containsBlanks" dxfId="196" priority="55" stopIfTrue="1">
      <formula>LEN(TRIM(B107))=0</formula>
    </cfRule>
  </conditionalFormatting>
  <conditionalFormatting sqref="B82:B85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{9DF572D9-DA64-4A06-950B-36AC1DDAB1EE}</x14:id>
        </ext>
      </extLst>
    </cfRule>
  </conditionalFormatting>
  <conditionalFormatting sqref="B88:B92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{D696A203-5084-44AE-B916-217405200284}</x14:id>
        </ext>
      </extLst>
    </cfRule>
  </conditionalFormatting>
  <conditionalFormatting sqref="C88:C92 F34:F38 C34:C38 I34:I38">
    <cfRule type="dataBar" priority="13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{3C801D2D-C533-49BF-8C20-392A38CAB4F3}</x14:id>
        </ext>
      </extLst>
    </cfRule>
  </conditionalFormatting>
  <conditionalFormatting sqref="B82:B85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{4ECE1016-DC7B-492D-A279-CB2A61343675}</x14:id>
        </ext>
      </extLst>
    </cfRule>
  </conditionalFormatting>
  <conditionalFormatting sqref="C41:C44 F40:F44">
    <cfRule type="dataBar" priority="14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{FF47147D-9940-4767-9CE0-BC5AD35A8720}</x14:id>
        </ext>
      </extLst>
    </cfRule>
  </conditionalFormatting>
  <conditionalFormatting sqref="F39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{561D5363-C17F-4517-8461-27902B3F13CA}</x14:id>
        </ext>
      </extLst>
    </cfRule>
  </conditionalFormatting>
  <conditionalFormatting sqref="I41:I44">
    <cfRule type="dataBar" priority="13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{125C22B5-DEA0-4A0F-BAF7-D7228BE37E7D}</x14:id>
        </ext>
      </extLst>
    </cfRule>
  </conditionalFormatting>
  <conditionalFormatting sqref="I40">
    <cfRule type="dataBar" priority="1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{E08C7561-FCB6-4E4E-93CA-C4B7D1DFB7ED}</x14:id>
        </ext>
      </extLst>
    </cfRule>
  </conditionalFormatting>
  <conditionalFormatting sqref="I39">
    <cfRule type="dataBar" priority="1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{CA72422D-5FCF-4F15-AC15-38CD56E6A74C}</x14:id>
        </ext>
      </extLst>
    </cfRule>
  </conditionalFormatting>
  <conditionalFormatting sqref="D6:D8">
    <cfRule type="dataBar" priority="12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{28EA14E9-4C5F-40DC-83D9-D3BD71D3F036}</x14:id>
        </ext>
      </extLst>
    </cfRule>
  </conditionalFormatting>
  <conditionalFormatting sqref="D82:D85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{F7849732-1614-4A2C-B692-D4FD0FD6C355}</x14:id>
        </ext>
      </extLst>
    </cfRule>
  </conditionalFormatting>
  <conditionalFormatting sqref="D82:D85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{6F01430B-5044-47BB-88CA-0A166E4CA52E}</x14:id>
        </ext>
      </extLst>
    </cfRule>
  </conditionalFormatting>
  <conditionalFormatting sqref="B6:B8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{AE44F587-1C2B-4F83-9441-31108B09C66A}</x14:id>
        </ext>
      </extLst>
    </cfRule>
  </conditionalFormatting>
  <conditionalFormatting sqref="B6:B8">
    <cfRule type="dataBar" priority="123">
      <dataBar>
        <cfvo type="num" val="0"/>
        <cfvo type="num" val="$B$8"/>
        <color rgb="FF638EC6"/>
      </dataBar>
      <extLst>
        <ext xmlns:x14="http://schemas.microsoft.com/office/spreadsheetml/2009/9/main" uri="{B025F937-C7B1-47D3-B67F-A62EFF666E3E}">
          <x14:id>{7B1216D4-2304-4364-9C98-47028F0C3C5B}</x14:id>
        </ext>
      </extLst>
    </cfRule>
  </conditionalFormatting>
  <conditionalFormatting sqref="C6:C8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{0C0473C5-3CA2-4891-BF29-E4863553F648}</x14:id>
        </ext>
      </extLst>
    </cfRule>
  </conditionalFormatting>
  <conditionalFormatting sqref="C6:C8">
    <cfRule type="dataBar" priority="121">
      <dataBar>
        <cfvo type="num" val="0"/>
        <cfvo type="num" val="$C$8"/>
        <color rgb="FF638EC6"/>
      </dataBar>
      <extLst>
        <ext xmlns:x14="http://schemas.microsoft.com/office/spreadsheetml/2009/9/main" uri="{B025F937-C7B1-47D3-B67F-A62EFF666E3E}">
          <x14:id>{7309A5C6-9120-4C94-B237-0FB7722CA91D}</x14:id>
        </ext>
      </extLst>
    </cfRule>
  </conditionalFormatting>
  <conditionalFormatting sqref="D14:D16">
    <cfRule type="dataBar" priority="12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{73DB7575-13AF-44E4-BDBD-D2CE6EA9412E}</x14:id>
        </ext>
      </extLst>
    </cfRule>
  </conditionalFormatting>
  <conditionalFormatting sqref="C39:C40">
    <cfRule type="dataBar" priority="11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{D8C92D8B-1B71-45A0-9E8C-1970DCD4F32F}</x14:id>
        </ext>
      </extLst>
    </cfRule>
  </conditionalFormatting>
  <conditionalFormatting sqref="O43">
    <cfRule type="dataBar" priority="118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{E919FDF4-EE6E-4925-AD68-63FCDCB4DBBB}</x14:id>
        </ext>
      </extLst>
    </cfRule>
  </conditionalFormatting>
  <conditionalFormatting sqref="C141:C145">
    <cfRule type="dataBar" priority="117">
      <dataBar>
        <cfvo type="num" val="0"/>
        <cfvo type="num" val="1"/>
        <color rgb="FF63C384"/>
      </dataBar>
    </cfRule>
  </conditionalFormatting>
  <conditionalFormatting sqref="B141:B145">
    <cfRule type="dataBar" priority="143">
      <dataBar>
        <cfvo type="min"/>
        <cfvo type="num" val="$B$145"/>
        <color rgb="FF638EC6"/>
      </dataBar>
    </cfRule>
  </conditionalFormatting>
  <conditionalFormatting sqref="C45">
    <cfRule type="dataBar" priority="10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{03CA706F-834A-4D9C-B0D6-758BA31CF740}</x14:id>
        </ext>
      </extLst>
    </cfRule>
  </conditionalFormatting>
  <conditionalFormatting sqref="F45">
    <cfRule type="dataBar" priority="10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{ECAD7143-2357-4273-965E-FD8A8DB0FEDB}</x14:id>
        </ext>
      </extLst>
    </cfRule>
  </conditionalFormatting>
  <conditionalFormatting sqref="I45">
    <cfRule type="dataBar" priority="10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{6A3215DA-AE3D-47A5-A96C-9CD3F0D9634A}</x14:id>
        </ext>
      </extLst>
    </cfRule>
  </conditionalFormatting>
  <conditionalFormatting sqref="O45">
    <cfRule type="dataBar" priority="10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{5D74A786-A428-45A3-8FC2-604D7126B186}</x14:id>
        </ext>
      </extLst>
    </cfRule>
  </conditionalFormatting>
  <conditionalFormatting sqref="B14:B16">
    <cfRule type="dataBar" priority="99">
      <dataBar>
        <cfvo type="num" val="0"/>
        <cfvo type="num" val="$B$16"/>
        <color rgb="FF638EC6"/>
      </dataBar>
      <extLst>
        <ext xmlns:x14="http://schemas.microsoft.com/office/spreadsheetml/2009/9/main" uri="{B025F937-C7B1-47D3-B67F-A62EFF666E3E}">
          <x14:id>{9C95D4A7-1378-46D9-BAA4-D6C8D96009CD}</x14:id>
        </ext>
      </extLst>
    </cfRule>
  </conditionalFormatting>
  <conditionalFormatting sqref="C14:C16">
    <cfRule type="dataBar" priority="98">
      <dataBar>
        <cfvo type="num" val="0"/>
        <cfvo type="num" val="$C$16"/>
        <color rgb="FF638EC6"/>
      </dataBar>
      <extLst>
        <ext xmlns:x14="http://schemas.microsoft.com/office/spreadsheetml/2009/9/main" uri="{B025F937-C7B1-47D3-B67F-A62EFF666E3E}">
          <x14:id>{9CAEA2AC-E7DE-4C89-A7C2-9E583F379DD1}</x14:id>
        </ext>
      </extLst>
    </cfRule>
  </conditionalFormatting>
  <conditionalFormatting sqref="E14:E16">
    <cfRule type="dataBar" priority="97">
      <dataBar>
        <cfvo type="num" val="0"/>
        <cfvo type="num" val="$E$16"/>
        <color rgb="FF638EC6"/>
      </dataBar>
      <extLst>
        <ext xmlns:x14="http://schemas.microsoft.com/office/spreadsheetml/2009/9/main" uri="{B025F937-C7B1-47D3-B67F-A62EFF666E3E}">
          <x14:id>{CAD6BCA8-0B42-4B98-8CDA-8970E22C20A9}</x14:id>
        </ext>
      </extLst>
    </cfRule>
  </conditionalFormatting>
  <conditionalFormatting sqref="I55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{A0315C2E-14C2-4480-B7F2-192D19A08EDE}</x14:id>
        </ext>
      </extLst>
    </cfRule>
  </conditionalFormatting>
  <conditionalFormatting sqref="I54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{42379DE7-87DF-4801-AD60-9B0D0677EA0D}</x14:id>
        </ext>
      </extLst>
    </cfRule>
  </conditionalFormatting>
  <conditionalFormatting sqref="F60">
    <cfRule type="dataBar" priority="8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{5411E655-9B03-4D52-BC95-AA84DFA54FBD}</x14:id>
        </ext>
      </extLst>
    </cfRule>
  </conditionalFormatting>
  <conditionalFormatting sqref="I60">
    <cfRule type="dataBar" priority="8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{A90CA684-2730-4895-A706-8CA3DF7143C3}</x14:id>
        </ext>
      </extLst>
    </cfRule>
  </conditionalFormatting>
  <conditionalFormatting sqref="L60">
    <cfRule type="dataBar" priority="8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{C975CC53-A857-4CC0-8BD4-D7A55AA4AD10}</x14:id>
        </ext>
      </extLst>
    </cfRule>
  </conditionalFormatting>
  <conditionalFormatting sqref="G115:G119 J115:J119 M115:M119 P115:P119 D131:D135 G131:G135 J131:J135 G19:G30 M49:M60 P49:P60 G49:G60 J49:J60 D65:D76 G65:G76 J65:J76">
    <cfRule type="dataBar" priority="7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{25B0E807-13A1-4B2C-BF62-22909E3A340A}</x14:id>
        </ext>
      </extLst>
    </cfRule>
  </conditionalFormatting>
  <conditionalFormatting sqref="F107:F111">
    <cfRule type="dataBar" priority="74">
      <dataBar>
        <cfvo type="num" val="0"/>
        <cfvo type="num" val="$F$111"/>
        <color rgb="FF63C384"/>
      </dataBar>
      <extLst>
        <ext xmlns:x14="http://schemas.microsoft.com/office/spreadsheetml/2009/9/main" uri="{B025F937-C7B1-47D3-B67F-A62EFF666E3E}">
          <x14:id>{A3FD76C2-D1C3-4C9E-8DE0-3F7F49403A48}</x14:id>
        </ext>
      </extLst>
    </cfRule>
  </conditionalFormatting>
  <conditionalFormatting sqref="I107:I111">
    <cfRule type="dataBar" priority="73">
      <dataBar>
        <cfvo type="num" val="0"/>
        <cfvo type="num" val="$L$111"/>
        <color rgb="FF63C384"/>
      </dataBar>
      <extLst>
        <ext xmlns:x14="http://schemas.microsoft.com/office/spreadsheetml/2009/9/main" uri="{B025F937-C7B1-47D3-B67F-A62EFF666E3E}">
          <x14:id>{DDAC8679-42C6-4763-AE75-8FA0C6F42185}</x14:id>
        </ext>
      </extLst>
    </cfRule>
  </conditionalFormatting>
  <conditionalFormatting sqref="O107:O111">
    <cfRule type="dataBar" priority="145">
      <dataBar>
        <cfvo type="num" val="0"/>
        <cfvo type="num" val="$O$111"/>
        <color rgb="FF63C384"/>
      </dataBar>
      <extLst>
        <ext xmlns:x14="http://schemas.microsoft.com/office/spreadsheetml/2009/9/main" uri="{B025F937-C7B1-47D3-B67F-A62EFF666E3E}">
          <x14:id>{B733C7B0-B999-47A0-863E-3E9F8FDBA264}</x14:id>
        </ext>
      </extLst>
    </cfRule>
  </conditionalFormatting>
  <conditionalFormatting sqref="B107:B111">
    <cfRule type="dataBar" priority="146">
      <dataBar>
        <cfvo type="num" val="0"/>
        <cfvo type="num" val="$B$111"/>
        <color rgb="FF638EC6"/>
      </dataBar>
      <extLst>
        <ext xmlns:x14="http://schemas.microsoft.com/office/spreadsheetml/2009/9/main" uri="{B025F937-C7B1-47D3-B67F-A62EFF666E3E}">
          <x14:id>{965E40E5-2590-4D39-A056-55DB46032731}</x14:id>
        </ext>
      </extLst>
    </cfRule>
  </conditionalFormatting>
  <conditionalFormatting sqref="D107:D111">
    <cfRule type="dataBar" priority="147">
      <dataBar>
        <cfvo type="min"/>
        <cfvo type="num" val="$D$45"/>
        <color rgb="FF638EC6"/>
      </dataBar>
      <extLst>
        <ext xmlns:x14="http://schemas.microsoft.com/office/spreadsheetml/2009/9/main" uri="{B025F937-C7B1-47D3-B67F-A62EFF666E3E}">
          <x14:id>{9D269930-24D4-45F0-810D-40D7031A8C7C}</x14:id>
        </ext>
      </extLst>
    </cfRule>
  </conditionalFormatting>
  <conditionalFormatting sqref="E107:E111">
    <cfRule type="dataBar" priority="148">
      <dataBar>
        <cfvo type="num" val="0"/>
        <cfvo type="num" val="$E$111"/>
        <color rgb="FF638EC6"/>
      </dataBar>
      <extLst>
        <ext xmlns:x14="http://schemas.microsoft.com/office/spreadsheetml/2009/9/main" uri="{B025F937-C7B1-47D3-B67F-A62EFF666E3E}">
          <x14:id>{B6E4D822-5216-4293-B92F-462CD22CBFE2}</x14:id>
        </ext>
      </extLst>
    </cfRule>
  </conditionalFormatting>
  <conditionalFormatting sqref="H107:H111">
    <cfRule type="dataBar" priority="149">
      <dataBar>
        <cfvo type="num" val="0"/>
        <cfvo type="num" val="$H$111"/>
        <color rgb="FF638EC6"/>
      </dataBar>
      <extLst>
        <ext xmlns:x14="http://schemas.microsoft.com/office/spreadsheetml/2009/9/main" uri="{B025F937-C7B1-47D3-B67F-A62EFF666E3E}">
          <x14:id>{19F62C81-24B1-4885-A463-B2E87FC71E95}</x14:id>
        </ext>
      </extLst>
    </cfRule>
  </conditionalFormatting>
  <conditionalFormatting sqref="K107:K111">
    <cfRule type="dataBar" priority="150">
      <dataBar>
        <cfvo type="num" val="0"/>
        <cfvo type="num" val="$K$111"/>
        <color rgb="FF638EC6"/>
      </dataBar>
      <extLst>
        <ext xmlns:x14="http://schemas.microsoft.com/office/spreadsheetml/2009/9/main" uri="{B025F937-C7B1-47D3-B67F-A62EFF666E3E}">
          <x14:id>{DA036019-D79E-4533-8385-B514A6CDB18D}</x14:id>
        </ext>
      </extLst>
    </cfRule>
  </conditionalFormatting>
  <conditionalFormatting sqref="N107:N111">
    <cfRule type="dataBar" priority="151">
      <dataBar>
        <cfvo type="num" val="0"/>
        <cfvo type="num" val="$N$111"/>
        <color rgb="FF638EC6"/>
      </dataBar>
      <extLst>
        <ext xmlns:x14="http://schemas.microsoft.com/office/spreadsheetml/2009/9/main" uri="{B025F937-C7B1-47D3-B67F-A62EFF666E3E}">
          <x14:id>{82802203-BC58-4F44-B8C0-812531E1FBE4}</x14:id>
        </ext>
      </extLst>
    </cfRule>
  </conditionalFormatting>
  <conditionalFormatting sqref="G107:G111">
    <cfRule type="dataBar" priority="15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{843529EF-3390-471D-9714-B1758EFCE136}</x14:id>
        </ext>
      </extLst>
    </cfRule>
  </conditionalFormatting>
  <conditionalFormatting sqref="J107:J111">
    <cfRule type="dataBar" priority="15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{29CCB76B-5E72-4307-AEE6-A93249AC5965}</x14:id>
        </ext>
      </extLst>
    </cfRule>
  </conditionalFormatting>
  <conditionalFormatting sqref="M107:M111">
    <cfRule type="dataBar" priority="15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{D532BF6C-B351-4041-800D-14181108D165}</x14:id>
        </ext>
      </extLst>
    </cfRule>
  </conditionalFormatting>
  <conditionalFormatting sqref="P107:P111">
    <cfRule type="dataBar" priority="15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{44627FA1-CC6B-4D2B-812F-429CDA04CB3E}</x14:id>
        </ext>
      </extLst>
    </cfRule>
  </conditionalFormatting>
  <conditionalFormatting sqref="F111">
    <cfRule type="dataBar" priority="6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{97141DB6-3109-4A84-8E3B-B6A4E942EC23}</x14:id>
        </ext>
      </extLst>
    </cfRule>
  </conditionalFormatting>
  <conditionalFormatting sqref="L111">
    <cfRule type="dataBar" priority="5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{9EA24014-0C2E-4CF6-A1DD-15982631B52B}</x14:id>
        </ext>
      </extLst>
    </cfRule>
  </conditionalFormatting>
  <conditionalFormatting sqref="L107:L111">
    <cfRule type="dataBar" priority="58">
      <dataBar>
        <cfvo type="num" val="0"/>
        <cfvo type="num" val="$L$111"/>
        <color rgb="FF63C384"/>
      </dataBar>
      <extLst>
        <ext xmlns:x14="http://schemas.microsoft.com/office/spreadsheetml/2009/9/main" uri="{B025F937-C7B1-47D3-B67F-A62EFF666E3E}">
          <x14:id>{4C39B3F6-AF2B-438D-8E57-25A57A824E1C}</x14:id>
        </ext>
      </extLst>
    </cfRule>
  </conditionalFormatting>
  <conditionalFormatting sqref="I111">
    <cfRule type="dataBar" priority="5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{0AE0C6A9-BEB4-4413-9064-EE20B7489C69}</x14:id>
        </ext>
      </extLst>
    </cfRule>
  </conditionalFormatting>
  <conditionalFormatting sqref="C107:C111">
    <cfRule type="dataBar" priority="56">
      <dataBar>
        <cfvo type="num" val="0"/>
        <cfvo type="num" val="0"/>
        <color rgb="FF63C384"/>
      </dataBar>
      <extLst>
        <ext xmlns:x14="http://schemas.microsoft.com/office/spreadsheetml/2009/9/main" uri="{B025F937-C7B1-47D3-B67F-A62EFF666E3E}">
          <x14:id>{EFBF07AA-9BE5-4783-B3B2-190790783356}</x14:id>
        </ext>
      </extLst>
    </cfRule>
  </conditionalFormatting>
  <conditionalFormatting sqref="L46 L79">
    <cfRule type="dataBar" priority="158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{8D41D7B5-85FA-4A69-98A7-5966697600AB}</x14:id>
        </ext>
      </extLst>
    </cfRule>
  </conditionalFormatting>
  <conditionalFormatting sqref="I40">
    <cfRule type="dataBar" priority="4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{5E35F3F4-252F-4913-8387-CC6E4B2A2E27}</x14:id>
        </ext>
      </extLst>
    </cfRule>
  </conditionalFormatting>
  <conditionalFormatting sqref="I40">
    <cfRule type="dataBar" priority="4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{43DD3994-F241-42C9-977B-6072D19F5539}</x14:id>
        </ext>
      </extLst>
    </cfRule>
  </conditionalFormatting>
  <conditionalFormatting sqref="E6:E8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{9BC95C78-66F2-4FAE-949E-D68AA8D9333B}</x14:id>
        </ext>
      </extLst>
    </cfRule>
  </conditionalFormatting>
  <conditionalFormatting sqref="E6:E8">
    <cfRule type="dataBar" priority="43">
      <dataBar>
        <cfvo type="num" val="0"/>
        <cfvo type="num" val="$E$8"/>
        <color rgb="FF638EC6"/>
      </dataBar>
      <extLst>
        <ext xmlns:x14="http://schemas.microsoft.com/office/spreadsheetml/2009/9/main" uri="{B025F937-C7B1-47D3-B67F-A62EFF666E3E}">
          <x14:id>{5F5672BD-5AAC-477B-B26E-909542EFC52D}</x14:id>
        </ext>
      </extLst>
    </cfRule>
  </conditionalFormatting>
  <conditionalFormatting sqref="G6:G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{193DBB19-C313-4251-8CE9-91B070DB5202}</x14:id>
        </ext>
      </extLst>
    </cfRule>
  </conditionalFormatting>
  <conditionalFormatting sqref="G6:G8">
    <cfRule type="dataBar" priority="41">
      <dataBar>
        <cfvo type="num" val="0"/>
        <cfvo type="num" val="$G$8"/>
        <color rgb="FF638EC6"/>
      </dataBar>
      <extLst>
        <ext xmlns:x14="http://schemas.microsoft.com/office/spreadsheetml/2009/9/main" uri="{B025F937-C7B1-47D3-B67F-A62EFF666E3E}">
          <x14:id>{4999E5C0-6276-4C6E-8DB5-A96997B28F33}</x14:id>
        </ext>
      </extLst>
    </cfRule>
  </conditionalFormatting>
  <conditionalFormatting sqref="C134:J134">
    <cfRule type="containsBlanks" dxfId="195" priority="10" stopIfTrue="1">
      <formula>LEN(TRIM(C134))=0</formula>
    </cfRule>
  </conditionalFormatting>
  <conditionalFormatting sqref="B123:J127">
    <cfRule type="containsBlanks" dxfId="194" priority="12" stopIfTrue="1">
      <formula>LEN(TRIM(B123))=0</formula>
    </cfRule>
  </conditionalFormatting>
  <conditionalFormatting sqref="F123:F127">
    <cfRule type="dataBar" priority="23">
      <dataBar>
        <cfvo type="num" val="0"/>
        <cfvo type="num" val="$F$88"/>
        <color rgb="FF63C384"/>
      </dataBar>
      <extLst>
        <ext xmlns:x14="http://schemas.microsoft.com/office/spreadsheetml/2009/9/main" uri="{B025F937-C7B1-47D3-B67F-A62EFF666E3E}">
          <x14:id>{5F918A23-EA62-4A54-A535-C25DFBAFFCCE}</x14:id>
        </ext>
      </extLst>
    </cfRule>
  </conditionalFormatting>
  <conditionalFormatting sqref="I123:I127">
    <cfRule type="dataBar" priority="22">
      <dataBar>
        <cfvo type="num" val="0"/>
        <cfvo type="num" val="$I$127"/>
        <color rgb="FF63C384"/>
      </dataBar>
      <extLst>
        <ext xmlns:x14="http://schemas.microsoft.com/office/spreadsheetml/2009/9/main" uri="{B025F937-C7B1-47D3-B67F-A62EFF666E3E}">
          <x14:id>{6C6C77B6-01A5-4885-88D6-BD7B050FEE45}</x14:id>
        </ext>
      </extLst>
    </cfRule>
  </conditionalFormatting>
  <conditionalFormatting sqref="B123:B127">
    <cfRule type="dataBar" priority="25">
      <dataBar>
        <cfvo type="num" val="0"/>
        <cfvo type="num" val="$B$127"/>
        <color rgb="FF638EC6"/>
      </dataBar>
      <extLst>
        <ext xmlns:x14="http://schemas.microsoft.com/office/spreadsheetml/2009/9/main" uri="{B025F937-C7B1-47D3-B67F-A62EFF666E3E}">
          <x14:id>{4392D838-FCD4-4CF0-A188-ACBF87BD8AAC}</x14:id>
        </ext>
      </extLst>
    </cfRule>
  </conditionalFormatting>
  <conditionalFormatting sqref="D123:D127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{A1DA3D02-556E-4E71-889E-C6F2ABA57C44}</x14:id>
        </ext>
      </extLst>
    </cfRule>
  </conditionalFormatting>
  <conditionalFormatting sqref="E123:E127">
    <cfRule type="dataBar" priority="27">
      <dataBar>
        <cfvo type="num" val="0"/>
        <cfvo type="num" val="$E$127"/>
        <color rgb="FF638EC6"/>
      </dataBar>
      <extLst>
        <ext xmlns:x14="http://schemas.microsoft.com/office/spreadsheetml/2009/9/main" uri="{B025F937-C7B1-47D3-B67F-A62EFF666E3E}">
          <x14:id>{D63E39DD-A271-433F-9ADA-8ACDA36B1419}</x14:id>
        </ext>
      </extLst>
    </cfRule>
  </conditionalFormatting>
  <conditionalFormatting sqref="H123:H127">
    <cfRule type="dataBar" priority="28">
      <dataBar>
        <cfvo type="num" val="0"/>
        <cfvo type="num" val="$H$127"/>
        <color rgb="FF638EC6"/>
      </dataBar>
      <extLst>
        <ext xmlns:x14="http://schemas.microsoft.com/office/spreadsheetml/2009/9/main" uri="{B025F937-C7B1-47D3-B67F-A62EFF666E3E}">
          <x14:id>{2DC66E2E-999B-4744-A885-620D0170C5AE}</x14:id>
        </ext>
      </extLst>
    </cfRule>
  </conditionalFormatting>
  <conditionalFormatting sqref="G123:G127">
    <cfRule type="dataBar" priority="2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{B37C84E6-D53D-4A1F-9DC3-FE4A6D6C7295}</x14:id>
        </ext>
      </extLst>
    </cfRule>
  </conditionalFormatting>
  <conditionalFormatting sqref="J123:J127">
    <cfRule type="dataBar" priority="3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{68502791-1F43-4237-B43B-3B277BC46E8F}</x14:id>
        </ext>
      </extLst>
    </cfRule>
  </conditionalFormatting>
  <conditionalFormatting sqref="F127">
    <cfRule type="dataBar" priority="1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{0952EF99-9403-42FF-A506-10522E3CAC1A}</x14:id>
        </ext>
      </extLst>
    </cfRule>
  </conditionalFormatting>
  <conditionalFormatting sqref="I127">
    <cfRule type="dataBar" priority="1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{040BFADD-EB19-4526-8A67-C3423196A9E4}</x14:id>
        </ext>
      </extLst>
    </cfRule>
  </conditionalFormatting>
  <conditionalFormatting sqref="C123:C127">
    <cfRule type="dataBar" priority="13">
      <dataBar>
        <cfvo type="num" val="0"/>
        <cfvo type="num" val="$C$127"/>
        <color rgb="FF63C384"/>
      </dataBar>
      <extLst>
        <ext xmlns:x14="http://schemas.microsoft.com/office/spreadsheetml/2009/9/main" uri="{B025F937-C7B1-47D3-B67F-A62EFF666E3E}">
          <x14:id>{4C0A7C2C-528B-4E7B-AD1A-3978A7EC3E1D}</x14:id>
        </ext>
      </extLst>
    </cfRule>
  </conditionalFormatting>
  <conditionalFormatting sqref="B95:B99 B102">
    <cfRule type="dataBar" priority="6">
      <dataBar>
        <cfvo type="num" val="0"/>
        <cfvo type="num" val="$B$99"/>
        <color rgb="FF638EC6"/>
      </dataBar>
      <extLst>
        <ext xmlns:x14="http://schemas.microsoft.com/office/spreadsheetml/2009/9/main" uri="{B025F937-C7B1-47D3-B67F-A62EFF666E3E}">
          <x14:id>{FCB362FC-D807-4F78-8405-4A77815BA3C1}</x14:id>
        </ext>
      </extLst>
    </cfRule>
  </conditionalFormatting>
  <conditionalFormatting sqref="C102">
    <cfRule type="dataBar" priority="7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{0E8CA081-55EA-4244-A745-7B4840AAF16C}</x14:id>
        </ext>
      </extLst>
    </cfRule>
  </conditionalFormatting>
  <conditionalFormatting sqref="C95:C99">
    <cfRule type="dataBar" priority="246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{64E27EEA-5914-4663-B1F2-E6B2934F4EA5}</x14:id>
        </ext>
      </extLst>
    </cfRule>
  </conditionalFormatting>
  <conditionalFormatting sqref="F115:F119">
    <cfRule type="dataBar" priority="249">
      <dataBar>
        <cfvo type="num" val="0"/>
        <cfvo type="num" val="$F$119"/>
        <color rgb="FF63C384"/>
      </dataBar>
      <extLst>
        <ext xmlns:x14="http://schemas.microsoft.com/office/spreadsheetml/2009/9/main" uri="{B025F937-C7B1-47D3-B67F-A62EFF666E3E}">
          <x14:id>{13FA7829-C0F9-4573-9B22-7787ACE0360F}</x14:id>
        </ext>
      </extLst>
    </cfRule>
  </conditionalFormatting>
  <conditionalFormatting sqref="D115:D119">
    <cfRule type="dataBar" priority="251">
      <dataBar>
        <cfvo type="min"/>
        <cfvo type="num" val="$D$45"/>
        <color rgb="FF638EC6"/>
      </dataBar>
      <extLst>
        <ext xmlns:x14="http://schemas.microsoft.com/office/spreadsheetml/2009/9/main" uri="{B025F937-C7B1-47D3-B67F-A62EFF666E3E}">
          <x14:id>{EC497562-FE8A-4B14-80B4-3B32E41B384D}</x14:id>
        </ext>
      </extLst>
    </cfRule>
  </conditionalFormatting>
  <conditionalFormatting sqref="E115:E119">
    <cfRule type="dataBar" priority="253">
      <dataBar>
        <cfvo type="num" val="0"/>
        <cfvo type="num" val="$E$119"/>
        <color rgb="FF638EC6"/>
      </dataBar>
      <extLst>
        <ext xmlns:x14="http://schemas.microsoft.com/office/spreadsheetml/2009/9/main" uri="{B025F937-C7B1-47D3-B67F-A62EFF666E3E}">
          <x14:id>{91F8E575-1CFD-4E0E-ADA6-303E413490E9}</x14:id>
        </ext>
      </extLst>
    </cfRule>
  </conditionalFormatting>
  <conditionalFormatting sqref="H115:H119">
    <cfRule type="dataBar" priority="255">
      <dataBar>
        <cfvo type="num" val="0"/>
        <cfvo type="num" val="$H$119"/>
        <color rgb="FF638EC6"/>
      </dataBar>
      <extLst>
        <ext xmlns:x14="http://schemas.microsoft.com/office/spreadsheetml/2009/9/main" uri="{B025F937-C7B1-47D3-B67F-A62EFF666E3E}">
          <x14:id>{CA17438C-89FF-48C8-90C3-C270AC9E2E94}</x14:id>
        </ext>
      </extLst>
    </cfRule>
  </conditionalFormatting>
  <conditionalFormatting sqref="K115:K119">
    <cfRule type="dataBar" priority="257">
      <dataBar>
        <cfvo type="num" val="0"/>
        <cfvo type="num" val="$K$119"/>
        <color rgb="FF638EC6"/>
      </dataBar>
      <extLst>
        <ext xmlns:x14="http://schemas.microsoft.com/office/spreadsheetml/2009/9/main" uri="{B025F937-C7B1-47D3-B67F-A62EFF666E3E}">
          <x14:id>{EE99A662-3E95-4491-9960-DAD5A47F031E}</x14:id>
        </ext>
      </extLst>
    </cfRule>
  </conditionalFormatting>
  <conditionalFormatting sqref="N117:N119">
    <cfRule type="dataBar" priority="259">
      <dataBar>
        <cfvo type="num" val="0"/>
        <cfvo type="num" val="$N$119"/>
        <color rgb="FF638EC6"/>
      </dataBar>
      <extLst>
        <ext xmlns:x14="http://schemas.microsoft.com/office/spreadsheetml/2009/9/main" uri="{B025F937-C7B1-47D3-B67F-A62EFF666E3E}">
          <x14:id>{42398784-DA8D-495D-9EF6-6B35C59BE88F}</x14:id>
        </ext>
      </extLst>
    </cfRule>
  </conditionalFormatting>
  <conditionalFormatting sqref="B115:B119">
    <cfRule type="dataBar" priority="269">
      <dataBar>
        <cfvo type="num" val="0"/>
        <cfvo type="num" val="$B$119"/>
        <color rgb="FF638EC6"/>
      </dataBar>
      <extLst>
        <ext xmlns:x14="http://schemas.microsoft.com/office/spreadsheetml/2009/9/main" uri="{B025F937-C7B1-47D3-B67F-A62EFF666E3E}">
          <x14:id>{4FFAE6AE-9D3D-490F-9C10-32BE1E76F204}</x14:id>
        </ext>
      </extLst>
    </cfRule>
  </conditionalFormatting>
  <conditionalFormatting sqref="I115:I119">
    <cfRule type="dataBar" priority="271">
      <dataBar>
        <cfvo type="num" val="0"/>
        <cfvo type="num" val="$I$119"/>
        <color rgb="FF63C384"/>
      </dataBar>
      <extLst>
        <ext xmlns:x14="http://schemas.microsoft.com/office/spreadsheetml/2009/9/main" uri="{B025F937-C7B1-47D3-B67F-A62EFF666E3E}">
          <x14:id>{E413BD52-0413-4AAD-913C-914C5B443AC6}</x14:id>
        </ext>
      </extLst>
    </cfRule>
  </conditionalFormatting>
  <conditionalFormatting sqref="L115:L119">
    <cfRule type="dataBar" priority="273">
      <dataBar>
        <cfvo type="num" val="0"/>
        <cfvo type="num" val="$L$119"/>
        <color rgb="FF63C384"/>
      </dataBar>
      <extLst>
        <ext xmlns:x14="http://schemas.microsoft.com/office/spreadsheetml/2009/9/main" uri="{B025F937-C7B1-47D3-B67F-A62EFF666E3E}">
          <x14:id>{CEC34F52-8FDA-4E11-99DD-09BE5D3AE3BB}</x14:id>
        </ext>
      </extLst>
    </cfRule>
  </conditionalFormatting>
  <conditionalFormatting sqref="O115:O119">
    <cfRule type="dataBar" priority="275">
      <dataBar>
        <cfvo type="num" val="0"/>
        <cfvo type="num" val="$O$119"/>
        <color rgb="FF63C384"/>
      </dataBar>
      <extLst>
        <ext xmlns:x14="http://schemas.microsoft.com/office/spreadsheetml/2009/9/main" uri="{B025F937-C7B1-47D3-B67F-A62EFF666E3E}">
          <x14:id>{099B9E8E-9FAC-42C8-8A47-1654F958BAF1}</x14:id>
        </ext>
      </extLst>
    </cfRule>
  </conditionalFormatting>
  <conditionalFormatting sqref="C115:C119">
    <cfRule type="dataBar" priority="277">
      <dataBar>
        <cfvo type="num" val="0"/>
        <cfvo type="num" val="$C$119"/>
        <color rgb="FF63C384"/>
      </dataBar>
      <extLst>
        <ext xmlns:x14="http://schemas.microsoft.com/office/spreadsheetml/2009/9/main" uri="{B025F937-C7B1-47D3-B67F-A62EFF666E3E}">
          <x14:id>{E8D0BA76-FE3E-496C-A08A-B8E7E8817057}</x14:id>
        </ext>
      </extLst>
    </cfRule>
  </conditionalFormatting>
  <conditionalFormatting sqref="B131">
    <cfRule type="containsBlanks" dxfId="193" priority="4" stopIfTrue="1">
      <formula>LEN(TRIM(B131))=0</formula>
    </cfRule>
  </conditionalFormatting>
  <conditionalFormatting sqref="B131:B135">
    <cfRule type="dataBar" priority="3">
      <dataBar>
        <cfvo type="num" val="0"/>
        <cfvo type="num" val="$B$135"/>
        <color rgb="FF638EC6"/>
      </dataBar>
      <extLst>
        <ext xmlns:x14="http://schemas.microsoft.com/office/spreadsheetml/2009/9/main" uri="{B025F937-C7B1-47D3-B67F-A62EFF666E3E}">
          <x14:id>{481E88DD-990F-4D44-A68E-2D5B08E48DE1}</x14:id>
        </ext>
      </extLst>
    </cfRule>
  </conditionalFormatting>
  <conditionalFormatting sqref="F131:F135">
    <cfRule type="dataBar" priority="279">
      <dataBar>
        <cfvo type="num" val="0"/>
        <cfvo type="num" val="$F$135"/>
        <color rgb="FF63C384"/>
      </dataBar>
      <extLst>
        <ext xmlns:x14="http://schemas.microsoft.com/office/spreadsheetml/2009/9/main" uri="{B025F937-C7B1-47D3-B67F-A62EFF666E3E}">
          <x14:id>{ADEA4D1D-CE04-4734-93F7-A584E7EE0941}</x14:id>
        </ext>
      </extLst>
    </cfRule>
  </conditionalFormatting>
  <conditionalFormatting sqref="E131:E135">
    <cfRule type="dataBar" priority="283">
      <dataBar>
        <cfvo type="num" val="0"/>
        <cfvo type="num" val="$E$135"/>
        <color rgb="FF638EC6"/>
      </dataBar>
      <extLst>
        <ext xmlns:x14="http://schemas.microsoft.com/office/spreadsheetml/2009/9/main" uri="{B025F937-C7B1-47D3-B67F-A62EFF666E3E}">
          <x14:id>{269AEA89-436D-4736-8CC7-FBD4B1AE7D99}</x14:id>
        </ext>
      </extLst>
    </cfRule>
  </conditionalFormatting>
  <conditionalFormatting sqref="H131:H135">
    <cfRule type="dataBar" priority="285">
      <dataBar>
        <cfvo type="num" val="0"/>
        <cfvo type="num" val="$H$135"/>
        <color rgb="FF638EC6"/>
      </dataBar>
      <extLst>
        <ext xmlns:x14="http://schemas.microsoft.com/office/spreadsheetml/2009/9/main" uri="{B025F937-C7B1-47D3-B67F-A62EFF666E3E}">
          <x14:id>{3F548D24-967E-4BB8-B677-8CC04114900B}</x14:id>
        </ext>
      </extLst>
    </cfRule>
  </conditionalFormatting>
  <conditionalFormatting sqref="I131:I135">
    <cfRule type="dataBar" priority="293">
      <dataBar>
        <cfvo type="num" val="0"/>
        <cfvo type="num" val="$I$135"/>
        <color rgb="FF63C384"/>
      </dataBar>
      <extLst>
        <ext xmlns:x14="http://schemas.microsoft.com/office/spreadsheetml/2009/9/main" uri="{B025F937-C7B1-47D3-B67F-A62EFF666E3E}">
          <x14:id>{79A43C47-F698-4917-AABF-5C0A54894528}</x14:id>
        </ext>
      </extLst>
    </cfRule>
  </conditionalFormatting>
  <conditionalFormatting sqref="C131:C135">
    <cfRule type="dataBar" priority="295">
      <dataBar>
        <cfvo type="num" val="0"/>
        <cfvo type="num" val="$C$135"/>
        <color rgb="FF63C384"/>
      </dataBar>
      <extLst>
        <ext xmlns:x14="http://schemas.microsoft.com/office/spreadsheetml/2009/9/main" uri="{B025F937-C7B1-47D3-B67F-A62EFF666E3E}">
          <x14:id>{9C7B5DD3-1B8F-4255-8071-AC4EEC75BF9A}</x14:id>
        </ext>
      </extLst>
    </cfRule>
  </conditionalFormatting>
  <conditionalFormatting sqref="F6:F8">
    <cfRule type="dataBar" priority="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{665F6843-DC2B-4191-90C2-7EB8DA7F7788}</x14:id>
        </ext>
      </extLst>
    </cfRule>
  </conditionalFormatting>
  <conditionalFormatting sqref="E145">
    <cfRule type="dataBar" priority="1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{8817A87B-C99C-4B68-8997-FAB60595E432}</x14:id>
        </ext>
      </extLst>
    </cfRule>
  </conditionalFormatting>
  <conditionalFormatting sqref="D19:D30">
    <cfRule type="dataBar" priority="348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{7B200F41-C821-425C-A89C-7BD7EB180F94}</x14:id>
        </ext>
      </extLst>
    </cfRule>
  </conditionalFormatting>
  <conditionalFormatting sqref="B19:B30">
    <cfRule type="dataBar" priority="350">
      <dataBar>
        <cfvo type="min"/>
        <cfvo type="num" val="$B$30"/>
        <color rgb="FF638EC6"/>
      </dataBar>
      <extLst>
        <ext xmlns:x14="http://schemas.microsoft.com/office/spreadsheetml/2009/9/main" uri="{B025F937-C7B1-47D3-B67F-A62EFF666E3E}">
          <x14:id>{7F6BB30B-86C7-4190-9884-C06F08BC868B}</x14:id>
        </ext>
      </extLst>
    </cfRule>
  </conditionalFormatting>
  <conditionalFormatting sqref="C19:C30">
    <cfRule type="dataBar" priority="352">
      <dataBar>
        <cfvo type="min"/>
        <cfvo type="num" val="$C$30"/>
        <color rgb="FF638EC6"/>
      </dataBar>
      <extLst>
        <ext xmlns:x14="http://schemas.microsoft.com/office/spreadsheetml/2009/9/main" uri="{B025F937-C7B1-47D3-B67F-A62EFF666E3E}">
          <x14:id>{EC1B1BD7-8964-4C5F-A62C-54384E21F681}</x14:id>
        </ext>
      </extLst>
    </cfRule>
  </conditionalFormatting>
  <conditionalFormatting sqref="E19:E30">
    <cfRule type="dataBar" priority="354">
      <dataBar>
        <cfvo type="min"/>
        <cfvo type="num" val="$E$30"/>
        <color rgb="FF638EC6"/>
      </dataBar>
      <extLst>
        <ext xmlns:x14="http://schemas.microsoft.com/office/spreadsheetml/2009/9/main" uri="{B025F937-C7B1-47D3-B67F-A62EFF666E3E}">
          <x14:id>{EAAFC9AE-F5DD-40A2-B9E2-6BC1854F78D6}</x14:id>
        </ext>
      </extLst>
    </cfRule>
  </conditionalFormatting>
  <conditionalFormatting sqref="H19:H30">
    <cfRule type="dataBar" priority="356">
      <dataBar>
        <cfvo type="min"/>
        <cfvo type="num" val="$H$30"/>
        <color rgb="FF638EC6"/>
      </dataBar>
      <extLst>
        <ext xmlns:x14="http://schemas.microsoft.com/office/spreadsheetml/2009/9/main" uri="{B025F937-C7B1-47D3-B67F-A62EFF666E3E}">
          <x14:id>{139A77C0-D3DE-4C65-BF67-69CBC35479BA}</x14:id>
        </ext>
      </extLst>
    </cfRule>
  </conditionalFormatting>
  <conditionalFormatting sqref="F19:F30">
    <cfRule type="dataBar" priority="358">
      <dataBar>
        <cfvo type="num" val="0"/>
        <cfvo type="num" val="$F$30"/>
        <color rgb="FF638EC6"/>
      </dataBar>
      <extLst>
        <ext xmlns:x14="http://schemas.microsoft.com/office/spreadsheetml/2009/9/main" uri="{B025F937-C7B1-47D3-B67F-A62EFF666E3E}">
          <x14:id>{6036AE00-A661-41CC-9D22-EE3D7CA9ABCD}</x14:id>
        </ext>
      </extLst>
    </cfRule>
  </conditionalFormatting>
  <conditionalFormatting sqref="O34:O42 O44">
    <cfRule type="dataBar" priority="363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{82A12F6A-91B9-44BD-9E1E-7B5ADC8AD446}</x14:id>
        </ext>
      </extLst>
    </cfRule>
  </conditionalFormatting>
  <conditionalFormatting sqref="K34:K45">
    <cfRule type="dataBar" priority="365">
      <dataBar>
        <cfvo type="min"/>
        <cfvo type="num" val="$K$45"/>
        <color rgb="FF638EC6"/>
      </dataBar>
      <extLst>
        <ext xmlns:x14="http://schemas.microsoft.com/office/spreadsheetml/2009/9/main" uri="{B025F937-C7B1-47D3-B67F-A62EFF666E3E}">
          <x14:id>{E55B3A28-E5EE-4F61-9968-602CA104C907}</x14:id>
        </ext>
      </extLst>
    </cfRule>
  </conditionalFormatting>
  <conditionalFormatting sqref="L34:L45">
    <cfRule type="dataBar" priority="367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{2DBC53A6-9BDA-4133-9F39-3CEB41DB697B}</x14:id>
        </ext>
      </extLst>
    </cfRule>
  </conditionalFormatting>
  <conditionalFormatting sqref="B34:B45">
    <cfRule type="dataBar" priority="369">
      <dataBar>
        <cfvo type="min"/>
        <cfvo type="num" val="$B$45"/>
        <color rgb="FF638EC6"/>
      </dataBar>
      <extLst>
        <ext xmlns:x14="http://schemas.microsoft.com/office/spreadsheetml/2009/9/main" uri="{B025F937-C7B1-47D3-B67F-A62EFF666E3E}">
          <x14:id>{3AFE11F0-3F3C-4723-8D61-25E09A5D672F}</x14:id>
        </ext>
      </extLst>
    </cfRule>
  </conditionalFormatting>
  <conditionalFormatting sqref="D34:D45">
    <cfRule type="dataBar" priority="371">
      <dataBar>
        <cfvo type="min"/>
        <cfvo type="num" val="$D$45"/>
        <color rgb="FF638EC6"/>
      </dataBar>
      <extLst>
        <ext xmlns:x14="http://schemas.microsoft.com/office/spreadsheetml/2009/9/main" uri="{B025F937-C7B1-47D3-B67F-A62EFF666E3E}">
          <x14:id>{E97690E1-04B6-4FE5-9ACF-CB5EB0E028D9}</x14:id>
        </ext>
      </extLst>
    </cfRule>
  </conditionalFormatting>
  <conditionalFormatting sqref="E34:E45">
    <cfRule type="dataBar" priority="373">
      <dataBar>
        <cfvo type="min"/>
        <cfvo type="num" val="$E$45"/>
        <color rgb="FF638EC6"/>
      </dataBar>
      <extLst>
        <ext xmlns:x14="http://schemas.microsoft.com/office/spreadsheetml/2009/9/main" uri="{B025F937-C7B1-47D3-B67F-A62EFF666E3E}">
          <x14:id>{04A63916-B598-45E1-87A8-964A64AD0012}</x14:id>
        </ext>
      </extLst>
    </cfRule>
  </conditionalFormatting>
  <conditionalFormatting sqref="G34:G45">
    <cfRule type="dataBar" priority="375">
      <dataBar>
        <cfvo type="min"/>
        <cfvo type="num" val="$G$45"/>
        <color rgb="FF638EC6"/>
      </dataBar>
      <extLst>
        <ext xmlns:x14="http://schemas.microsoft.com/office/spreadsheetml/2009/9/main" uri="{B025F937-C7B1-47D3-B67F-A62EFF666E3E}">
          <x14:id>{E1664D20-DB69-4097-8A87-6C18E80D9F74}</x14:id>
        </ext>
      </extLst>
    </cfRule>
  </conditionalFormatting>
  <conditionalFormatting sqref="H34:H45">
    <cfRule type="dataBar" priority="377">
      <dataBar>
        <cfvo type="min"/>
        <cfvo type="num" val="$H$45"/>
        <color rgb="FF638EC6"/>
      </dataBar>
      <extLst>
        <ext xmlns:x14="http://schemas.microsoft.com/office/spreadsheetml/2009/9/main" uri="{B025F937-C7B1-47D3-B67F-A62EFF666E3E}">
          <x14:id>{07B86A09-667E-4E3B-88A7-7A99112EBBC7}</x14:id>
        </ext>
      </extLst>
    </cfRule>
  </conditionalFormatting>
  <conditionalFormatting sqref="N34:N45">
    <cfRule type="dataBar" priority="379">
      <dataBar>
        <cfvo type="min"/>
        <cfvo type="num" val="$N$45"/>
        <color rgb="FF638EC6"/>
      </dataBar>
      <extLst>
        <ext xmlns:x14="http://schemas.microsoft.com/office/spreadsheetml/2009/9/main" uri="{B025F937-C7B1-47D3-B67F-A62EFF666E3E}">
          <x14:id>{9D530315-09DD-4B26-9A0A-1834AEF925CF}</x14:id>
        </ext>
      </extLst>
    </cfRule>
  </conditionalFormatting>
  <conditionalFormatting sqref="P34:P45">
    <cfRule type="dataBar" priority="381">
      <dataBar>
        <cfvo type="min"/>
        <cfvo type="num" val="$P$45"/>
        <color rgb="FF638EC6"/>
      </dataBar>
      <extLst>
        <ext xmlns:x14="http://schemas.microsoft.com/office/spreadsheetml/2009/9/main" uri="{B025F937-C7B1-47D3-B67F-A62EFF666E3E}">
          <x14:id>{E685B19C-8A6D-483D-92C8-609175FF75A6}</x14:id>
        </ext>
      </extLst>
    </cfRule>
  </conditionalFormatting>
  <conditionalFormatting sqref="J34:J45">
    <cfRule type="dataBar" priority="383">
      <dataBar>
        <cfvo type="min"/>
        <cfvo type="num" val="$G$45"/>
        <color rgb="FF638EC6"/>
      </dataBar>
      <extLst>
        <ext xmlns:x14="http://schemas.microsoft.com/office/spreadsheetml/2009/9/main" uri="{B025F937-C7B1-47D3-B67F-A62EFF666E3E}">
          <x14:id>{7FB3EE4F-5776-47B7-B5B0-73A3AB48C476}</x14:id>
        </ext>
      </extLst>
    </cfRule>
  </conditionalFormatting>
  <conditionalFormatting sqref="M34:M45">
    <cfRule type="dataBar" priority="385">
      <dataBar>
        <cfvo type="num" val="0"/>
        <cfvo type="num" val="$M$45"/>
        <color rgb="FF638EC6"/>
      </dataBar>
      <extLst>
        <ext xmlns:x14="http://schemas.microsoft.com/office/spreadsheetml/2009/9/main" uri="{B025F937-C7B1-47D3-B67F-A62EFF666E3E}">
          <x14:id>{76A016FB-B1F7-48BC-836B-EC9DDEDFA928}</x14:id>
        </ext>
      </extLst>
    </cfRule>
  </conditionalFormatting>
  <conditionalFormatting sqref="C49:C60">
    <cfRule type="dataBar" priority="431">
      <dataBar>
        <cfvo type="num" val="0"/>
        <cfvo type="num" val="$C$60"/>
        <color rgb="FF63C384"/>
      </dataBar>
      <extLst>
        <ext xmlns:x14="http://schemas.microsoft.com/office/spreadsheetml/2009/9/main" uri="{B025F937-C7B1-47D3-B67F-A62EFF666E3E}">
          <x14:id>{2E473B3C-B1CC-489B-A20B-CD0B9C45D4AB}</x14:id>
        </ext>
      </extLst>
    </cfRule>
  </conditionalFormatting>
  <conditionalFormatting sqref="F49:F60">
    <cfRule type="dataBar" priority="433">
      <dataBar>
        <cfvo type="num" val="0"/>
        <cfvo type="num" val="$F$60"/>
        <color rgb="FF63C384"/>
      </dataBar>
      <extLst>
        <ext xmlns:x14="http://schemas.microsoft.com/office/spreadsheetml/2009/9/main" uri="{B025F937-C7B1-47D3-B67F-A62EFF666E3E}">
          <x14:id>{9B22D719-F6A4-438D-BE40-80D81A2C9ACD}</x14:id>
        </ext>
      </extLst>
    </cfRule>
  </conditionalFormatting>
  <conditionalFormatting sqref="O49:O60">
    <cfRule type="dataBar" priority="435">
      <dataBar>
        <cfvo type="num" val="0"/>
        <cfvo type="num" val="$O$60"/>
        <color rgb="FF63C384"/>
      </dataBar>
      <extLst>
        <ext xmlns:x14="http://schemas.microsoft.com/office/spreadsheetml/2009/9/main" uri="{B025F937-C7B1-47D3-B67F-A62EFF666E3E}">
          <x14:id>{279796C3-B459-4DFC-8B10-03B2BBE30D86}</x14:id>
        </ext>
      </extLst>
    </cfRule>
  </conditionalFormatting>
  <conditionalFormatting sqref="L49:L60">
    <cfRule type="dataBar" priority="437">
      <dataBar>
        <cfvo type="num" val="0"/>
        <cfvo type="num" val="$L$60"/>
        <color rgb="FF63C384"/>
      </dataBar>
      <extLst>
        <ext xmlns:x14="http://schemas.microsoft.com/office/spreadsheetml/2009/9/main" uri="{B025F937-C7B1-47D3-B67F-A62EFF666E3E}">
          <x14:id>{BD49E578-F1C3-4382-AF48-8D400B7F1862}</x14:id>
        </ext>
      </extLst>
    </cfRule>
  </conditionalFormatting>
  <conditionalFormatting sqref="I49:I60">
    <cfRule type="dataBar" priority="439">
      <dataBar>
        <cfvo type="num" val="0"/>
        <cfvo type="num" val="$I$60"/>
        <color rgb="FF63C384"/>
      </dataBar>
      <extLst>
        <ext xmlns:x14="http://schemas.microsoft.com/office/spreadsheetml/2009/9/main" uri="{B025F937-C7B1-47D3-B67F-A62EFF666E3E}">
          <x14:id>{1ED217D7-29B8-4763-A25F-4065A81DC27C}</x14:id>
        </ext>
      </extLst>
    </cfRule>
  </conditionalFormatting>
  <conditionalFormatting sqref="B49:B60">
    <cfRule type="dataBar" priority="441">
      <dataBar>
        <cfvo type="num" val="0"/>
        <cfvo type="num" val="$B$60"/>
        <color rgb="FF638EC6"/>
      </dataBar>
      <extLst>
        <ext xmlns:x14="http://schemas.microsoft.com/office/spreadsheetml/2009/9/main" uri="{B025F937-C7B1-47D3-B67F-A62EFF666E3E}">
          <x14:id>{6C18AF05-1563-4A67-99C6-168D4F47D16C}</x14:id>
        </ext>
      </extLst>
    </cfRule>
  </conditionalFormatting>
  <conditionalFormatting sqref="D49:D60">
    <cfRule type="dataBar" priority="443">
      <dataBar>
        <cfvo type="num" val="0"/>
        <cfvo type="num" val="$D$60"/>
        <color rgb="FF638EC6"/>
      </dataBar>
      <extLst>
        <ext xmlns:x14="http://schemas.microsoft.com/office/spreadsheetml/2009/9/main" uri="{B025F937-C7B1-47D3-B67F-A62EFF666E3E}">
          <x14:id>{DF938399-DF42-4731-80D6-32493ADBE92D}</x14:id>
        </ext>
      </extLst>
    </cfRule>
  </conditionalFormatting>
  <conditionalFormatting sqref="E49:E60">
    <cfRule type="dataBar" priority="445">
      <dataBar>
        <cfvo type="num" val="0"/>
        <cfvo type="num" val="$E$60"/>
        <color rgb="FF638EC6"/>
      </dataBar>
      <extLst>
        <ext xmlns:x14="http://schemas.microsoft.com/office/spreadsheetml/2009/9/main" uri="{B025F937-C7B1-47D3-B67F-A62EFF666E3E}">
          <x14:id>{E641FEFB-5FEF-42D9-825D-ED41F327F3F6}</x14:id>
        </ext>
      </extLst>
    </cfRule>
  </conditionalFormatting>
  <conditionalFormatting sqref="H49:H60">
    <cfRule type="dataBar" priority="447">
      <dataBar>
        <cfvo type="min"/>
        <cfvo type="num" val="$H$45"/>
        <color rgb="FF638EC6"/>
      </dataBar>
      <extLst>
        <ext xmlns:x14="http://schemas.microsoft.com/office/spreadsheetml/2009/9/main" uri="{B025F937-C7B1-47D3-B67F-A62EFF666E3E}">
          <x14:id>{3074413D-1289-4B44-92D6-4782225E69C4}</x14:id>
        </ext>
      </extLst>
    </cfRule>
  </conditionalFormatting>
  <conditionalFormatting sqref="K49:K60">
    <cfRule type="dataBar" priority="449">
      <dataBar>
        <cfvo type="num" val="0"/>
        <cfvo type="num" val="$K$60"/>
        <color rgb="FF638EC6"/>
      </dataBar>
      <extLst>
        <ext xmlns:x14="http://schemas.microsoft.com/office/spreadsheetml/2009/9/main" uri="{B025F937-C7B1-47D3-B67F-A62EFF666E3E}">
          <x14:id>{7F7B37EB-4960-4581-88D2-568AD125CB24}</x14:id>
        </ext>
      </extLst>
    </cfRule>
  </conditionalFormatting>
  <conditionalFormatting sqref="N49:N60">
    <cfRule type="dataBar" priority="451">
      <dataBar>
        <cfvo type="num" val="0"/>
        <cfvo type="num" val="$N$60"/>
        <color rgb="FF638EC6"/>
      </dataBar>
      <extLst>
        <ext xmlns:x14="http://schemas.microsoft.com/office/spreadsheetml/2009/9/main" uri="{B025F937-C7B1-47D3-B67F-A62EFF666E3E}">
          <x14:id>{743C2B64-B54C-4C22-A1C2-E4BE25C4309F}</x14:id>
        </ext>
      </extLst>
    </cfRule>
  </conditionalFormatting>
  <conditionalFormatting sqref="E65:E76">
    <cfRule type="dataBar" priority="483">
      <dataBar>
        <cfvo type="num" val="0"/>
        <cfvo type="num" val="$E$76"/>
        <color rgb="FF638EC6"/>
      </dataBar>
      <extLst>
        <ext xmlns:x14="http://schemas.microsoft.com/office/spreadsheetml/2009/9/main" uri="{B025F937-C7B1-47D3-B67F-A62EFF666E3E}">
          <x14:id>{3D871BFB-7D6C-490B-B050-97F921681182}</x14:id>
        </ext>
      </extLst>
    </cfRule>
  </conditionalFormatting>
  <conditionalFormatting sqref="F65:F76">
    <cfRule type="dataBar" priority="485">
      <dataBar>
        <cfvo type="num" val="0"/>
        <cfvo type="num" val="$F$76"/>
        <color rgb="FF63C384"/>
      </dataBar>
      <extLst>
        <ext xmlns:x14="http://schemas.microsoft.com/office/spreadsheetml/2009/9/main" uri="{B025F937-C7B1-47D3-B67F-A62EFF666E3E}">
          <x14:id>{A1C6B640-B462-4FAB-82BA-955C52F0F5AC}</x14:id>
        </ext>
      </extLst>
    </cfRule>
  </conditionalFormatting>
  <conditionalFormatting sqref="I65:I76">
    <cfRule type="dataBar" priority="487">
      <dataBar>
        <cfvo type="num" val="0"/>
        <cfvo type="num" val="$I$76"/>
        <color rgb="FF63C384"/>
      </dataBar>
      <extLst>
        <ext xmlns:x14="http://schemas.microsoft.com/office/spreadsheetml/2009/9/main" uri="{B025F937-C7B1-47D3-B67F-A62EFF666E3E}">
          <x14:id>{61467558-DAEF-4483-B156-56013255CB44}</x14:id>
        </ext>
      </extLst>
    </cfRule>
  </conditionalFormatting>
  <conditionalFormatting sqref="C65:C76">
    <cfRule type="dataBar" priority="489">
      <dataBar>
        <cfvo type="num" val="0"/>
        <cfvo type="num" val="$C$76"/>
        <color rgb="FF63C384"/>
      </dataBar>
      <extLst>
        <ext xmlns:x14="http://schemas.microsoft.com/office/spreadsheetml/2009/9/main" uri="{B025F937-C7B1-47D3-B67F-A62EFF666E3E}">
          <x14:id>{E1D36144-E313-48FD-B549-78492B02F166}</x14:id>
        </ext>
      </extLst>
    </cfRule>
  </conditionalFormatting>
  <conditionalFormatting sqref="B65:B76">
    <cfRule type="dataBar" priority="491">
      <dataBar>
        <cfvo type="num" val="0"/>
        <cfvo type="num" val="$B$76"/>
        <color rgb="FF638EC6"/>
      </dataBar>
      <extLst>
        <ext xmlns:x14="http://schemas.microsoft.com/office/spreadsheetml/2009/9/main" uri="{B025F937-C7B1-47D3-B67F-A62EFF666E3E}">
          <x14:id>{F3E8B470-217C-4241-B409-DF320D10AB2D}</x14:id>
        </ext>
      </extLst>
    </cfRule>
  </conditionalFormatting>
  <conditionalFormatting sqref="H65:H76">
    <cfRule type="dataBar" priority="493">
      <dataBar>
        <cfvo type="num" val="0"/>
        <cfvo type="num" val="$H$76"/>
        <color rgb="FF638EC6"/>
      </dataBar>
      <extLst>
        <ext xmlns:x14="http://schemas.microsoft.com/office/spreadsheetml/2009/9/main" uri="{B025F937-C7B1-47D3-B67F-A62EFF666E3E}">
          <x14:id>{74E329B4-1846-45C3-99E5-7EE8FD52B679}</x14:id>
        </ext>
      </extLst>
    </cfRule>
  </conditionalFormatting>
  <pageMargins left="0.70866141732283472" right="0.70866141732283472" top="0.74803149606299213" bottom="0.55118110236220474" header="0.31496062992125984" footer="0.31496062992125984"/>
  <pageSetup paperSize="9" scale="61" orientation="landscape" r:id="rId1"/>
  <rowBreaks count="3" manualBreakCount="3">
    <brk id="31" max="16383" man="1"/>
    <brk id="77" max="16383" man="1"/>
    <brk id="120" max="16383" man="1"/>
  </rowBreaks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C1880B-599E-416D-BEA2-93911288C966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D141:D145</xm:sqref>
        </x14:conditionalFormatting>
        <x14:conditionalFormatting xmlns:xm="http://schemas.microsoft.com/office/excel/2006/main">
          <x14:cfRule type="dataBar" id="{C0AF938B-1D4F-4CBE-BF6D-9DB9D16730A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E141:E144</xm:sqref>
        </x14:conditionalFormatting>
        <x14:conditionalFormatting xmlns:xm="http://schemas.microsoft.com/office/excel/2006/main">
          <x14:cfRule type="dataBar" id="{9DF572D9-DA64-4A06-950B-36AC1DDAB1EE}">
            <x14:dataBar minLength="0" maxLength="100" negativeBarColorSameAsPositive="1" axisPosition="none">
              <x14:cfvo type="min"/>
              <x14:cfvo type="max"/>
            </x14:dataBar>
          </x14:cfRule>
          <xm:sqref>B82:B85</xm:sqref>
        </x14:conditionalFormatting>
        <x14:conditionalFormatting xmlns:xm="http://schemas.microsoft.com/office/excel/2006/main">
          <x14:cfRule type="dataBar" id="{D696A203-5084-44AE-B916-217405200284}">
            <x14:dataBar minLength="0" maxLength="100" negativeBarColorSameAsPositive="1" axisPosition="none">
              <x14:cfvo type="min"/>
              <x14:cfvo type="max"/>
            </x14:dataBar>
          </x14:cfRule>
          <xm:sqref>B88:B92</xm:sqref>
        </x14:conditionalFormatting>
        <x14:conditionalFormatting xmlns:xm="http://schemas.microsoft.com/office/excel/2006/main">
          <x14:cfRule type="dataBar" id="{3C801D2D-C533-49BF-8C20-392A38CAB4F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C88:C92 F34:F38 C34:C38 I34:I38</xm:sqref>
        </x14:conditionalFormatting>
        <x14:conditionalFormatting xmlns:xm="http://schemas.microsoft.com/office/excel/2006/main">
          <x14:cfRule type="dataBar" id="{4ECE1016-DC7B-492D-A279-CB2A61343675}">
            <x14:dataBar minLength="0" maxLength="100" negativeBarColorSameAsPositive="1" axisPosition="none">
              <x14:cfvo type="min"/>
              <x14:cfvo type="max"/>
            </x14:dataBar>
          </x14:cfRule>
          <xm:sqref>B82:B85</xm:sqref>
        </x14:conditionalFormatting>
        <x14:conditionalFormatting xmlns:xm="http://schemas.microsoft.com/office/excel/2006/main">
          <x14:cfRule type="dataBar" id="{FF47147D-9940-4767-9CE0-BC5AD35A872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C41:C44 F40:F44</xm:sqref>
        </x14:conditionalFormatting>
        <x14:conditionalFormatting xmlns:xm="http://schemas.microsoft.com/office/excel/2006/main">
          <x14:cfRule type="dataBar" id="{561D5363-C17F-4517-8461-27902B3F13CA}">
            <x14:dataBar minLength="0" maxLength="100" negativeBarColorSameAsPositive="1" axisPosition="none">
              <x14:cfvo type="min"/>
              <x14:cfvo type="max"/>
            </x14:dataBar>
          </x14:cfRule>
          <xm:sqref>F39</xm:sqref>
        </x14:conditionalFormatting>
        <x14:conditionalFormatting xmlns:xm="http://schemas.microsoft.com/office/excel/2006/main">
          <x14:cfRule type="dataBar" id="{125C22B5-DEA0-4A0F-BAF7-D7228BE37E7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I41:I44</xm:sqref>
        </x14:conditionalFormatting>
        <x14:conditionalFormatting xmlns:xm="http://schemas.microsoft.com/office/excel/2006/main">
          <x14:cfRule type="dataBar" id="{E08C7561-FCB6-4E4E-93CA-C4B7D1DFB7ED}">
            <x14:dataBar minLength="0" maxLength="100" negativeBarColorSameAsPositive="1" axisPosition="none">
              <x14:cfvo type="min"/>
              <x14:cfvo type="max"/>
            </x14:dataBar>
          </x14:cfRule>
          <xm:sqref>I40</xm:sqref>
        </x14:conditionalFormatting>
        <x14:conditionalFormatting xmlns:xm="http://schemas.microsoft.com/office/excel/2006/main">
          <x14:cfRule type="dataBar" id="{CA72422D-5FCF-4F15-AC15-38CD56E6A74C}">
            <x14:dataBar minLength="0" maxLength="100" negativeBarColorSameAsPositive="1" axisPosition="none">
              <x14:cfvo type="min"/>
              <x14:cfvo type="max"/>
            </x14:dataBar>
          </x14:cfRule>
          <xm:sqref>I39</xm:sqref>
        </x14:conditionalFormatting>
        <x14:conditionalFormatting xmlns:xm="http://schemas.microsoft.com/office/excel/2006/main">
          <x14:cfRule type="dataBar" id="{28EA14E9-4C5F-40DC-83D9-D3BD71D3F03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D6:D8</xm:sqref>
        </x14:conditionalFormatting>
        <x14:conditionalFormatting xmlns:xm="http://schemas.microsoft.com/office/excel/2006/main">
          <x14:cfRule type="dataBar" id="{F7849732-1614-4A2C-B692-D4FD0FD6C355}">
            <x14:dataBar minLength="0" maxLength="100" negativeBarColorSameAsPositive="1" axisPosition="none">
              <x14:cfvo type="min"/>
              <x14:cfvo type="max"/>
            </x14:dataBar>
          </x14:cfRule>
          <xm:sqref>D82:D85</xm:sqref>
        </x14:conditionalFormatting>
        <x14:conditionalFormatting xmlns:xm="http://schemas.microsoft.com/office/excel/2006/main">
          <x14:cfRule type="dataBar" id="{6F01430B-5044-47BB-88CA-0A166E4CA52E}">
            <x14:dataBar minLength="0" maxLength="100" negativeBarColorSameAsPositive="1" axisPosition="none">
              <x14:cfvo type="min"/>
              <x14:cfvo type="max"/>
            </x14:dataBar>
          </x14:cfRule>
          <xm:sqref>D82:D85</xm:sqref>
        </x14:conditionalFormatting>
        <x14:conditionalFormatting xmlns:xm="http://schemas.microsoft.com/office/excel/2006/main">
          <x14:cfRule type="dataBar" id="{AE44F587-1C2B-4F83-9441-31108B09C66A}">
            <x14:dataBar minLength="0" maxLength="100" negativeBarColorSameAsPositive="1" axisPosition="none">
              <x14:cfvo type="min"/>
              <x14:cfvo type="max"/>
            </x14:dataBar>
          </x14:cfRule>
          <xm:sqref>B6:B8</xm:sqref>
        </x14:conditionalFormatting>
        <x14:conditionalFormatting xmlns:xm="http://schemas.microsoft.com/office/excel/2006/main">
          <x14:cfRule type="dataBar" id="{7B1216D4-2304-4364-9C98-47028F0C3C5B}">
            <x14:dataBar minLength="0" maxLength="100" negativeBarColorSameAsPositive="1" axisPosition="none">
              <x14:cfvo type="num">
                <xm:f>0</xm:f>
              </x14:cfvo>
              <x14:cfvo type="num">
                <xm:f>$B$8</xm:f>
              </x14:cfvo>
            </x14:dataBar>
          </x14:cfRule>
          <xm:sqref>B6:B8</xm:sqref>
        </x14:conditionalFormatting>
        <x14:conditionalFormatting xmlns:xm="http://schemas.microsoft.com/office/excel/2006/main">
          <x14:cfRule type="dataBar" id="{0C0473C5-3CA2-4891-BF29-E4863553F648}">
            <x14:dataBar minLength="0" maxLength="100" negativeBarColorSameAsPositive="1" axisPosition="none">
              <x14:cfvo type="min"/>
              <x14:cfvo type="max"/>
            </x14:dataBar>
          </x14:cfRule>
          <xm:sqref>C6:C8</xm:sqref>
        </x14:conditionalFormatting>
        <x14:conditionalFormatting xmlns:xm="http://schemas.microsoft.com/office/excel/2006/main">
          <x14:cfRule type="dataBar" id="{7309A5C6-9120-4C94-B237-0FB7722CA91D}">
            <x14:dataBar minLength="0" maxLength="100" negativeBarColorSameAsPositive="1" axisPosition="none">
              <x14:cfvo type="num">
                <xm:f>0</xm:f>
              </x14:cfvo>
              <x14:cfvo type="num">
                <xm:f>$C$8</xm:f>
              </x14:cfvo>
            </x14:dataBar>
          </x14:cfRule>
          <xm:sqref>C6:C8</xm:sqref>
        </x14:conditionalFormatting>
        <x14:conditionalFormatting xmlns:xm="http://schemas.microsoft.com/office/excel/2006/main">
          <x14:cfRule type="dataBar" id="{73DB7575-13AF-44E4-BDBD-D2CE6EA9412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D14:D16</xm:sqref>
        </x14:conditionalFormatting>
        <x14:conditionalFormatting xmlns:xm="http://schemas.microsoft.com/office/excel/2006/main">
          <x14:cfRule type="dataBar" id="{D8C92D8B-1B71-45A0-9E8C-1970DCD4F32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C39:C40</xm:sqref>
        </x14:conditionalFormatting>
        <x14:conditionalFormatting xmlns:xm="http://schemas.microsoft.com/office/excel/2006/main">
          <x14:cfRule type="dataBar" id="{E919FDF4-EE6E-4925-AD68-63FCDCB4DBB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O43</xm:sqref>
        </x14:conditionalFormatting>
        <x14:conditionalFormatting xmlns:xm="http://schemas.microsoft.com/office/excel/2006/main">
          <x14:cfRule type="dataBar" id="{03CA706F-834A-4D9C-B0D6-758BA31CF74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C45</xm:sqref>
        </x14:conditionalFormatting>
        <x14:conditionalFormatting xmlns:xm="http://schemas.microsoft.com/office/excel/2006/main">
          <x14:cfRule type="dataBar" id="{ECAD7143-2357-4273-965E-FD8A8DB0FED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F45</xm:sqref>
        </x14:conditionalFormatting>
        <x14:conditionalFormatting xmlns:xm="http://schemas.microsoft.com/office/excel/2006/main">
          <x14:cfRule type="dataBar" id="{6A3215DA-AE3D-47A5-A96C-9CD3F0D9634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I45</xm:sqref>
        </x14:conditionalFormatting>
        <x14:conditionalFormatting xmlns:xm="http://schemas.microsoft.com/office/excel/2006/main">
          <x14:cfRule type="dataBar" id="{5D74A786-A428-45A3-8FC2-604D7126B18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O45</xm:sqref>
        </x14:conditionalFormatting>
        <x14:conditionalFormatting xmlns:xm="http://schemas.microsoft.com/office/excel/2006/main">
          <x14:cfRule type="dataBar" id="{9C95D4A7-1378-46D9-BAA4-D6C8D96009CD}">
            <x14:dataBar minLength="0" maxLength="100" negativeBarColorSameAsPositive="1" axisPosition="none">
              <x14:cfvo type="num">
                <xm:f>0</xm:f>
              </x14:cfvo>
              <x14:cfvo type="num">
                <xm:f>$B$16</xm:f>
              </x14:cfvo>
            </x14:dataBar>
          </x14:cfRule>
          <xm:sqref>B14:B16</xm:sqref>
        </x14:conditionalFormatting>
        <x14:conditionalFormatting xmlns:xm="http://schemas.microsoft.com/office/excel/2006/main">
          <x14:cfRule type="dataBar" id="{9CAEA2AC-E7DE-4C89-A7C2-9E583F379DD1}">
            <x14:dataBar minLength="0" maxLength="100" negativeBarColorSameAsPositive="1" axisPosition="none">
              <x14:cfvo type="num">
                <xm:f>0</xm:f>
              </x14:cfvo>
              <x14:cfvo type="num">
                <xm:f>$C$16</xm:f>
              </x14:cfvo>
            </x14:dataBar>
          </x14:cfRule>
          <xm:sqref>C14:C16</xm:sqref>
        </x14:conditionalFormatting>
        <x14:conditionalFormatting xmlns:xm="http://schemas.microsoft.com/office/excel/2006/main">
          <x14:cfRule type="dataBar" id="{CAD6BCA8-0B42-4B98-8CDA-8970E22C20A9}">
            <x14:dataBar minLength="0" maxLength="100" negativeBarColorSameAsPositive="1" axisPosition="none">
              <x14:cfvo type="num">
                <xm:f>0</xm:f>
              </x14:cfvo>
              <x14:cfvo type="num">
                <xm:f>$E$16</xm:f>
              </x14:cfvo>
            </x14:dataBar>
          </x14:cfRule>
          <xm:sqref>E14:E16</xm:sqref>
        </x14:conditionalFormatting>
        <x14:conditionalFormatting xmlns:xm="http://schemas.microsoft.com/office/excel/2006/main">
          <x14:cfRule type="dataBar" id="{A0315C2E-14C2-4480-B7F2-192D19A08EDE}">
            <x14:dataBar minLength="0" maxLength="100" negativeBarColorSameAsPositive="1" axisPosition="none">
              <x14:cfvo type="min"/>
              <x14:cfvo type="max"/>
            </x14:dataBar>
          </x14:cfRule>
          <xm:sqref>I55</xm:sqref>
        </x14:conditionalFormatting>
        <x14:conditionalFormatting xmlns:xm="http://schemas.microsoft.com/office/excel/2006/main">
          <x14:cfRule type="dataBar" id="{42379DE7-87DF-4801-AD60-9B0D0677EA0D}">
            <x14:dataBar minLength="0" maxLength="100" negativeBarColorSameAsPositive="1" axisPosition="none">
              <x14:cfvo type="min"/>
              <x14:cfvo type="max"/>
            </x14:dataBar>
          </x14:cfRule>
          <xm:sqref>I54</xm:sqref>
        </x14:conditionalFormatting>
        <x14:conditionalFormatting xmlns:xm="http://schemas.microsoft.com/office/excel/2006/main">
          <x14:cfRule type="dataBar" id="{5411E655-9B03-4D52-BC95-AA84DFA54FB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F60</xm:sqref>
        </x14:conditionalFormatting>
        <x14:conditionalFormatting xmlns:xm="http://schemas.microsoft.com/office/excel/2006/main">
          <x14:cfRule type="dataBar" id="{A90CA684-2730-4895-A706-8CA3DF7143C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I60</xm:sqref>
        </x14:conditionalFormatting>
        <x14:conditionalFormatting xmlns:xm="http://schemas.microsoft.com/office/excel/2006/main">
          <x14:cfRule type="dataBar" id="{C975CC53-A857-4CC0-8BD4-D7A55AA4AD1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L60</xm:sqref>
        </x14:conditionalFormatting>
        <x14:conditionalFormatting xmlns:xm="http://schemas.microsoft.com/office/excel/2006/main">
          <x14:cfRule type="dataBar" id="{25B0E807-13A1-4B2C-BF62-22909E3A340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G115:G119 J115:J119 M115:M119 P115:P119 D131:D135 G131:G135 J131:J135 G19:G30 M49:M60 P49:P60 G49:G60 J49:J60 D65:D76 G65:G76 J65:J76</xm:sqref>
        </x14:conditionalFormatting>
        <x14:conditionalFormatting xmlns:xm="http://schemas.microsoft.com/office/excel/2006/main">
          <x14:cfRule type="dataBar" id="{A3FD76C2-D1C3-4C9E-8DE0-3F7F49403A48}">
            <x14:dataBar minLength="0" maxLength="100" negativeBarColorSameAsPositive="1" axisPosition="none">
              <x14:cfvo type="num">
                <xm:f>0</xm:f>
              </x14:cfvo>
              <x14:cfvo type="num">
                <xm:f>$F$111</xm:f>
              </x14:cfvo>
            </x14:dataBar>
          </x14:cfRule>
          <xm:sqref>F107:F111</xm:sqref>
        </x14:conditionalFormatting>
        <x14:conditionalFormatting xmlns:xm="http://schemas.microsoft.com/office/excel/2006/main">
          <x14:cfRule type="dataBar" id="{DDAC8679-42C6-4763-AE75-8FA0C6F42185}">
            <x14:dataBar minLength="0" maxLength="100" negativeBarColorSameAsPositive="1" axisPosition="none">
              <x14:cfvo type="num">
                <xm:f>0</xm:f>
              </x14:cfvo>
              <x14:cfvo type="num">
                <xm:f>$L$111</xm:f>
              </x14:cfvo>
            </x14:dataBar>
          </x14:cfRule>
          <xm:sqref>I107:I111</xm:sqref>
        </x14:conditionalFormatting>
        <x14:conditionalFormatting xmlns:xm="http://schemas.microsoft.com/office/excel/2006/main">
          <x14:cfRule type="dataBar" id="{B733C7B0-B999-47A0-863E-3E9F8FDBA264}">
            <x14:dataBar minLength="0" maxLength="100" negativeBarColorSameAsPositive="1" axisPosition="none">
              <x14:cfvo type="num">
                <xm:f>0</xm:f>
              </x14:cfvo>
              <x14:cfvo type="num">
                <xm:f>$O$111</xm:f>
              </x14:cfvo>
            </x14:dataBar>
          </x14:cfRule>
          <xm:sqref>O107:O111</xm:sqref>
        </x14:conditionalFormatting>
        <x14:conditionalFormatting xmlns:xm="http://schemas.microsoft.com/office/excel/2006/main">
          <x14:cfRule type="dataBar" id="{965E40E5-2590-4D39-A056-55DB46032731}">
            <x14:dataBar minLength="0" maxLength="100" negativeBarColorSameAsPositive="1" axisPosition="none">
              <x14:cfvo type="num">
                <xm:f>0</xm:f>
              </x14:cfvo>
              <x14:cfvo type="num">
                <xm:f>$B$111</xm:f>
              </x14:cfvo>
            </x14:dataBar>
          </x14:cfRule>
          <xm:sqref>B107:B111</xm:sqref>
        </x14:conditionalFormatting>
        <x14:conditionalFormatting xmlns:xm="http://schemas.microsoft.com/office/excel/2006/main">
          <x14:cfRule type="dataBar" id="{9D269930-24D4-45F0-810D-40D7031A8C7C}">
            <x14:dataBar minLength="0" maxLength="100" negativeBarColorSameAsPositive="1" axisPosition="none">
              <x14:cfvo type="min"/>
              <x14:cfvo type="num">
                <xm:f>$D$45</xm:f>
              </x14:cfvo>
            </x14:dataBar>
          </x14:cfRule>
          <xm:sqref>D107:D111</xm:sqref>
        </x14:conditionalFormatting>
        <x14:conditionalFormatting xmlns:xm="http://schemas.microsoft.com/office/excel/2006/main">
          <x14:cfRule type="dataBar" id="{B6E4D822-5216-4293-B92F-462CD22CBFE2}">
            <x14:dataBar minLength="0" maxLength="100" negativeBarColorSameAsPositive="1" axisPosition="none">
              <x14:cfvo type="num">
                <xm:f>0</xm:f>
              </x14:cfvo>
              <x14:cfvo type="num">
                <xm:f>$E$111</xm:f>
              </x14:cfvo>
            </x14:dataBar>
          </x14:cfRule>
          <xm:sqref>E107:E111</xm:sqref>
        </x14:conditionalFormatting>
        <x14:conditionalFormatting xmlns:xm="http://schemas.microsoft.com/office/excel/2006/main">
          <x14:cfRule type="dataBar" id="{19F62C81-24B1-4885-A463-B2E87FC71E95}">
            <x14:dataBar minLength="0" maxLength="100" negativeBarColorSameAsPositive="1" axisPosition="none">
              <x14:cfvo type="num">
                <xm:f>0</xm:f>
              </x14:cfvo>
              <x14:cfvo type="num">
                <xm:f>$H$111</xm:f>
              </x14:cfvo>
            </x14:dataBar>
          </x14:cfRule>
          <xm:sqref>H107:H111</xm:sqref>
        </x14:conditionalFormatting>
        <x14:conditionalFormatting xmlns:xm="http://schemas.microsoft.com/office/excel/2006/main">
          <x14:cfRule type="dataBar" id="{DA036019-D79E-4533-8385-B514A6CDB18D}">
            <x14:dataBar minLength="0" maxLength="100" negativeBarColorSameAsPositive="1" axisPosition="none">
              <x14:cfvo type="num">
                <xm:f>0</xm:f>
              </x14:cfvo>
              <x14:cfvo type="num">
                <xm:f>$K$111</xm:f>
              </x14:cfvo>
            </x14:dataBar>
          </x14:cfRule>
          <xm:sqref>K107:K111</xm:sqref>
        </x14:conditionalFormatting>
        <x14:conditionalFormatting xmlns:xm="http://schemas.microsoft.com/office/excel/2006/main">
          <x14:cfRule type="dataBar" id="{82802203-BC58-4F44-B8C0-812531E1FBE4}">
            <x14:dataBar minLength="0" maxLength="100" negativeBarColorSameAsPositive="1" axisPosition="none">
              <x14:cfvo type="num">
                <xm:f>0</xm:f>
              </x14:cfvo>
              <x14:cfvo type="num">
                <xm:f>$N$111</xm:f>
              </x14:cfvo>
            </x14:dataBar>
          </x14:cfRule>
          <xm:sqref>N107:N111</xm:sqref>
        </x14:conditionalFormatting>
        <x14:conditionalFormatting xmlns:xm="http://schemas.microsoft.com/office/excel/2006/main">
          <x14:cfRule type="dataBar" id="{843529EF-3390-471D-9714-B1758EFCE13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G107:G111</xm:sqref>
        </x14:conditionalFormatting>
        <x14:conditionalFormatting xmlns:xm="http://schemas.microsoft.com/office/excel/2006/main">
          <x14:cfRule type="dataBar" id="{29CCB76B-5E72-4307-AEE6-A93249AC59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J107:J111</xm:sqref>
        </x14:conditionalFormatting>
        <x14:conditionalFormatting xmlns:xm="http://schemas.microsoft.com/office/excel/2006/main">
          <x14:cfRule type="dataBar" id="{D532BF6C-B351-4041-800D-14181108D1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M107:M111</xm:sqref>
        </x14:conditionalFormatting>
        <x14:conditionalFormatting xmlns:xm="http://schemas.microsoft.com/office/excel/2006/main">
          <x14:cfRule type="dataBar" id="{44627FA1-CC6B-4D2B-812F-429CDA04CB3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P107:P111</xm:sqref>
        </x14:conditionalFormatting>
        <x14:conditionalFormatting xmlns:xm="http://schemas.microsoft.com/office/excel/2006/main">
          <x14:cfRule type="dataBar" id="{97141DB6-3109-4A84-8E3B-B6A4E942EC2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F111</xm:sqref>
        </x14:conditionalFormatting>
        <x14:conditionalFormatting xmlns:xm="http://schemas.microsoft.com/office/excel/2006/main">
          <x14:cfRule type="dataBar" id="{9EA24014-0C2E-4CF6-A1DD-15982631B52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L111</xm:sqref>
        </x14:conditionalFormatting>
        <x14:conditionalFormatting xmlns:xm="http://schemas.microsoft.com/office/excel/2006/main">
          <x14:cfRule type="dataBar" id="{4C39B3F6-AF2B-438D-8E57-25A57A824E1C}">
            <x14:dataBar minLength="0" maxLength="100" negativeBarColorSameAsPositive="1" axisPosition="none">
              <x14:cfvo type="num">
                <xm:f>0</xm:f>
              </x14:cfvo>
              <x14:cfvo type="num">
                <xm:f>$L$111</xm:f>
              </x14:cfvo>
            </x14:dataBar>
          </x14:cfRule>
          <xm:sqref>L107:L111</xm:sqref>
        </x14:conditionalFormatting>
        <x14:conditionalFormatting xmlns:xm="http://schemas.microsoft.com/office/excel/2006/main">
          <x14:cfRule type="dataBar" id="{0AE0C6A9-BEB4-4413-9064-EE20B7489C6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I111</xm:sqref>
        </x14:conditionalFormatting>
        <x14:conditionalFormatting xmlns:xm="http://schemas.microsoft.com/office/excel/2006/main">
          <x14:cfRule type="dataBar" id="{EFBF07AA-9BE5-4783-B3B2-190790783356}">
            <x14:dataBar minLength="0" maxLength="100" negativeBarColorSameAsPositive="1" axisPosition="none">
              <x14:cfvo type="num">
                <xm:f>0</xm:f>
              </x14:cfvo>
              <x14:cfvo type="num">
                <xm:f>0</xm:f>
              </x14:cfvo>
            </x14:dataBar>
          </x14:cfRule>
          <xm:sqref>C107:C111</xm:sqref>
        </x14:conditionalFormatting>
        <x14:conditionalFormatting xmlns:xm="http://schemas.microsoft.com/office/excel/2006/main">
          <x14:cfRule type="dataBar" id="{8D41D7B5-85FA-4A69-98A7-5966697600A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L46 L79</xm:sqref>
        </x14:conditionalFormatting>
        <x14:conditionalFormatting xmlns:xm="http://schemas.microsoft.com/office/excel/2006/main">
          <x14:cfRule type="dataBar" id="{5E35F3F4-252F-4913-8387-CC6E4B2A2E2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I40</xm:sqref>
        </x14:conditionalFormatting>
        <x14:conditionalFormatting xmlns:xm="http://schemas.microsoft.com/office/excel/2006/main">
          <x14:cfRule type="dataBar" id="{43DD3994-F241-42C9-977B-6072D19F553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I40</xm:sqref>
        </x14:conditionalFormatting>
        <x14:conditionalFormatting xmlns:xm="http://schemas.microsoft.com/office/excel/2006/main">
          <x14:cfRule type="dataBar" id="{9BC95C78-66F2-4FAE-949E-D68AA8D9333B}">
            <x14:dataBar minLength="0" maxLength="100" negativeBarColorSameAsPositive="1" axisPosition="none">
              <x14:cfvo type="min"/>
              <x14:cfvo type="max"/>
            </x14:dataBar>
          </x14:cfRule>
          <xm:sqref>E6:E8</xm:sqref>
        </x14:conditionalFormatting>
        <x14:conditionalFormatting xmlns:xm="http://schemas.microsoft.com/office/excel/2006/main">
          <x14:cfRule type="dataBar" id="{5F5672BD-5AAC-477B-B26E-909542EFC52D}">
            <x14:dataBar minLength="0" maxLength="100" negativeBarColorSameAsPositive="1" axisPosition="none">
              <x14:cfvo type="num">
                <xm:f>0</xm:f>
              </x14:cfvo>
              <x14:cfvo type="num">
                <xm:f>$E$8</xm:f>
              </x14:cfvo>
            </x14:dataBar>
          </x14:cfRule>
          <xm:sqref>E6:E8</xm:sqref>
        </x14:conditionalFormatting>
        <x14:conditionalFormatting xmlns:xm="http://schemas.microsoft.com/office/excel/2006/main">
          <x14:cfRule type="dataBar" id="{193DBB19-C313-4251-8CE9-91B070DB5202}">
            <x14:dataBar minLength="0" maxLength="100" negativeBarColorSameAsPositive="1" axisPosition="none">
              <x14:cfvo type="min"/>
              <x14:cfvo type="max"/>
            </x14:dataBar>
          </x14:cfRule>
          <xm:sqref>G6:G8</xm:sqref>
        </x14:conditionalFormatting>
        <x14:conditionalFormatting xmlns:xm="http://schemas.microsoft.com/office/excel/2006/main">
          <x14:cfRule type="dataBar" id="{4999E5C0-6276-4C6E-8DB5-A96997B28F33}">
            <x14:dataBar minLength="0" maxLength="100" negativeBarColorSameAsPositive="1" axisPosition="none">
              <x14:cfvo type="num">
                <xm:f>0</xm:f>
              </x14:cfvo>
              <x14:cfvo type="num">
                <xm:f>$G$8</xm:f>
              </x14:cfvo>
            </x14:dataBar>
          </x14:cfRule>
          <xm:sqref>G6:G8</xm:sqref>
        </x14:conditionalFormatting>
        <x14:conditionalFormatting xmlns:xm="http://schemas.microsoft.com/office/excel/2006/main">
          <x14:cfRule type="dataBar" id="{5F918A23-EA62-4A54-A535-C25DFBAFFCCE}">
            <x14:dataBar minLength="0" maxLength="100" negativeBarColorSameAsPositive="1" axisPosition="none">
              <x14:cfvo type="num">
                <xm:f>0</xm:f>
              </x14:cfvo>
              <x14:cfvo type="num">
                <xm:f>$F$88</xm:f>
              </x14:cfvo>
            </x14:dataBar>
          </x14:cfRule>
          <xm:sqref>F123:F127</xm:sqref>
        </x14:conditionalFormatting>
        <x14:conditionalFormatting xmlns:xm="http://schemas.microsoft.com/office/excel/2006/main">
          <x14:cfRule type="dataBar" id="{6C6C77B6-01A5-4885-88D6-BD7B050FEE45}">
            <x14:dataBar minLength="0" maxLength="100" negativeBarColorSameAsPositive="1" axisPosition="none">
              <x14:cfvo type="num">
                <xm:f>0</xm:f>
              </x14:cfvo>
              <x14:cfvo type="num">
                <xm:f>$I$127</xm:f>
              </x14:cfvo>
            </x14:dataBar>
          </x14:cfRule>
          <xm:sqref>I123:I127</xm:sqref>
        </x14:conditionalFormatting>
        <x14:conditionalFormatting xmlns:xm="http://schemas.microsoft.com/office/excel/2006/main">
          <x14:cfRule type="dataBar" id="{4392D838-FCD4-4CF0-A188-ACBF87BD8AAC}">
            <x14:dataBar minLength="0" maxLength="100" negativeBarColorSameAsPositive="1" axisPosition="none">
              <x14:cfvo type="num">
                <xm:f>0</xm:f>
              </x14:cfvo>
              <x14:cfvo type="num">
                <xm:f>$B$127</xm:f>
              </x14:cfvo>
            </x14:dataBar>
          </x14:cfRule>
          <xm:sqref>B123:B127</xm:sqref>
        </x14:conditionalFormatting>
        <x14:conditionalFormatting xmlns:xm="http://schemas.microsoft.com/office/excel/2006/main">
          <x14:cfRule type="dataBar" id="{A1DA3D02-556E-4E71-889E-C6F2ABA57C4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D123:D127</xm:sqref>
        </x14:conditionalFormatting>
        <x14:conditionalFormatting xmlns:xm="http://schemas.microsoft.com/office/excel/2006/main">
          <x14:cfRule type="dataBar" id="{D63E39DD-A271-433F-9ADA-8ACDA36B1419}">
            <x14:dataBar minLength="0" maxLength="100" negativeBarColorSameAsPositive="1" axisPosition="none">
              <x14:cfvo type="num">
                <xm:f>0</xm:f>
              </x14:cfvo>
              <x14:cfvo type="num">
                <xm:f>$E$127</xm:f>
              </x14:cfvo>
            </x14:dataBar>
          </x14:cfRule>
          <xm:sqref>E123:E127</xm:sqref>
        </x14:conditionalFormatting>
        <x14:conditionalFormatting xmlns:xm="http://schemas.microsoft.com/office/excel/2006/main">
          <x14:cfRule type="dataBar" id="{2DC66E2E-999B-4744-A885-620D0170C5AE}">
            <x14:dataBar minLength="0" maxLength="100" negativeBarColorSameAsPositive="1" axisPosition="none">
              <x14:cfvo type="num">
                <xm:f>0</xm:f>
              </x14:cfvo>
              <x14:cfvo type="num">
                <xm:f>$H$127</xm:f>
              </x14:cfvo>
            </x14:dataBar>
          </x14:cfRule>
          <xm:sqref>H123:H127</xm:sqref>
        </x14:conditionalFormatting>
        <x14:conditionalFormatting xmlns:xm="http://schemas.microsoft.com/office/excel/2006/main">
          <x14:cfRule type="dataBar" id="{B37C84E6-D53D-4A1F-9DC3-FE4A6D6C729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G123:G127</xm:sqref>
        </x14:conditionalFormatting>
        <x14:conditionalFormatting xmlns:xm="http://schemas.microsoft.com/office/excel/2006/main">
          <x14:cfRule type="dataBar" id="{68502791-1F43-4237-B43B-3B277BC46E8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J123:J127</xm:sqref>
        </x14:conditionalFormatting>
        <x14:conditionalFormatting xmlns:xm="http://schemas.microsoft.com/office/excel/2006/main">
          <x14:cfRule type="dataBar" id="{0952EF99-9403-42FF-A506-10522E3CAC1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F127</xm:sqref>
        </x14:conditionalFormatting>
        <x14:conditionalFormatting xmlns:xm="http://schemas.microsoft.com/office/excel/2006/main">
          <x14:cfRule type="dataBar" id="{040BFADD-EB19-4526-8A67-C3423196A9E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I127</xm:sqref>
        </x14:conditionalFormatting>
        <x14:conditionalFormatting xmlns:xm="http://schemas.microsoft.com/office/excel/2006/main">
          <x14:cfRule type="dataBar" id="{4C0A7C2C-528B-4E7B-AD1A-3978A7EC3E1D}">
            <x14:dataBar minLength="0" maxLength="100" negativeBarColorSameAsPositive="1" axisPosition="none">
              <x14:cfvo type="num">
                <xm:f>0</xm:f>
              </x14:cfvo>
              <x14:cfvo type="num">
                <xm:f>$C$127</xm:f>
              </x14:cfvo>
            </x14:dataBar>
          </x14:cfRule>
          <xm:sqref>C123:C127</xm:sqref>
        </x14:conditionalFormatting>
        <x14:conditionalFormatting xmlns:xm="http://schemas.microsoft.com/office/excel/2006/main">
          <x14:cfRule type="dataBar" id="{FCB362FC-D807-4F78-8405-4A77815BA3C1}">
            <x14:dataBar minLength="0" maxLength="100" negativeBarColorSameAsPositive="1" axisPosition="none">
              <x14:cfvo type="num">
                <xm:f>0</xm:f>
              </x14:cfvo>
              <x14:cfvo type="num">
                <xm:f>$B$99</xm:f>
              </x14:cfvo>
            </x14:dataBar>
          </x14:cfRule>
          <xm:sqref>B95:B99 B102</xm:sqref>
        </x14:conditionalFormatting>
        <x14:conditionalFormatting xmlns:xm="http://schemas.microsoft.com/office/excel/2006/main">
          <x14:cfRule type="dataBar" id="{0E8CA081-55EA-4244-A745-7B4840AAF16C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C102</xm:sqref>
        </x14:conditionalFormatting>
        <x14:conditionalFormatting xmlns:xm="http://schemas.microsoft.com/office/excel/2006/main">
          <x14:cfRule type="dataBar" id="{64E27EEA-5914-4663-B1F2-E6B2934F4EA5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C95:C99</xm:sqref>
        </x14:conditionalFormatting>
        <x14:conditionalFormatting xmlns:xm="http://schemas.microsoft.com/office/excel/2006/main">
          <x14:cfRule type="dataBar" id="{13FA7829-C0F9-4573-9B22-7787ACE0360F}">
            <x14:dataBar minLength="0" maxLength="100" negativeBarColorSameAsPositive="1" axisPosition="none">
              <x14:cfvo type="num">
                <xm:f>0</xm:f>
              </x14:cfvo>
              <x14:cfvo type="num">
                <xm:f>$F$119</xm:f>
              </x14:cfvo>
            </x14:dataBar>
          </x14:cfRule>
          <xm:sqref>F115:F119</xm:sqref>
        </x14:conditionalFormatting>
        <x14:conditionalFormatting xmlns:xm="http://schemas.microsoft.com/office/excel/2006/main">
          <x14:cfRule type="dataBar" id="{EC497562-FE8A-4B14-80B4-3B32E41B384D}">
            <x14:dataBar minLength="0" maxLength="100" negativeBarColorSameAsPositive="1" axisPosition="none">
              <x14:cfvo type="min"/>
              <x14:cfvo type="num">
                <xm:f>$D$45</xm:f>
              </x14:cfvo>
            </x14:dataBar>
          </x14:cfRule>
          <xm:sqref>D115:D119</xm:sqref>
        </x14:conditionalFormatting>
        <x14:conditionalFormatting xmlns:xm="http://schemas.microsoft.com/office/excel/2006/main">
          <x14:cfRule type="dataBar" id="{91F8E575-1CFD-4E0E-ADA6-303E413490E9}">
            <x14:dataBar minLength="0" maxLength="100" negativeBarColorSameAsPositive="1" axisPosition="none">
              <x14:cfvo type="num">
                <xm:f>0</xm:f>
              </x14:cfvo>
              <x14:cfvo type="num">
                <xm:f>$E$119</xm:f>
              </x14:cfvo>
            </x14:dataBar>
          </x14:cfRule>
          <xm:sqref>E115:E119</xm:sqref>
        </x14:conditionalFormatting>
        <x14:conditionalFormatting xmlns:xm="http://schemas.microsoft.com/office/excel/2006/main">
          <x14:cfRule type="dataBar" id="{CA17438C-89FF-48C8-90C3-C270AC9E2E94}">
            <x14:dataBar minLength="0" maxLength="100" negativeBarColorSameAsPositive="1" axisPosition="none">
              <x14:cfvo type="num">
                <xm:f>0</xm:f>
              </x14:cfvo>
              <x14:cfvo type="num">
                <xm:f>$H$119</xm:f>
              </x14:cfvo>
            </x14:dataBar>
          </x14:cfRule>
          <xm:sqref>H115:H119</xm:sqref>
        </x14:conditionalFormatting>
        <x14:conditionalFormatting xmlns:xm="http://schemas.microsoft.com/office/excel/2006/main">
          <x14:cfRule type="dataBar" id="{EE99A662-3E95-4491-9960-DAD5A47F031E}">
            <x14:dataBar minLength="0" maxLength="100" negativeBarColorSameAsPositive="1" axisPosition="none">
              <x14:cfvo type="num">
                <xm:f>0</xm:f>
              </x14:cfvo>
              <x14:cfvo type="num">
                <xm:f>$K$119</xm:f>
              </x14:cfvo>
            </x14:dataBar>
          </x14:cfRule>
          <xm:sqref>K115:K119</xm:sqref>
        </x14:conditionalFormatting>
        <x14:conditionalFormatting xmlns:xm="http://schemas.microsoft.com/office/excel/2006/main">
          <x14:cfRule type="dataBar" id="{42398784-DA8D-495D-9EF6-6B35C59BE88F}">
            <x14:dataBar minLength="0" maxLength="100" negativeBarColorSameAsPositive="1" axisPosition="none">
              <x14:cfvo type="num">
                <xm:f>0</xm:f>
              </x14:cfvo>
              <x14:cfvo type="num">
                <xm:f>$N$119</xm:f>
              </x14:cfvo>
            </x14:dataBar>
          </x14:cfRule>
          <xm:sqref>N117:N119</xm:sqref>
        </x14:conditionalFormatting>
        <x14:conditionalFormatting xmlns:xm="http://schemas.microsoft.com/office/excel/2006/main">
          <x14:cfRule type="dataBar" id="{4FFAE6AE-9D3D-490F-9C10-32BE1E76F204}">
            <x14:dataBar minLength="0" maxLength="100" negativeBarColorSameAsPositive="1" axisPosition="none">
              <x14:cfvo type="num">
                <xm:f>0</xm:f>
              </x14:cfvo>
              <x14:cfvo type="num">
                <xm:f>$B$119</xm:f>
              </x14:cfvo>
            </x14:dataBar>
          </x14:cfRule>
          <xm:sqref>B115:B119</xm:sqref>
        </x14:conditionalFormatting>
        <x14:conditionalFormatting xmlns:xm="http://schemas.microsoft.com/office/excel/2006/main">
          <x14:cfRule type="dataBar" id="{E413BD52-0413-4AAD-913C-914C5B443AC6}">
            <x14:dataBar minLength="0" maxLength="100" negativeBarColorSameAsPositive="1" axisPosition="none">
              <x14:cfvo type="num">
                <xm:f>0</xm:f>
              </x14:cfvo>
              <x14:cfvo type="num">
                <xm:f>$I$119</xm:f>
              </x14:cfvo>
            </x14:dataBar>
          </x14:cfRule>
          <xm:sqref>I115:I119</xm:sqref>
        </x14:conditionalFormatting>
        <x14:conditionalFormatting xmlns:xm="http://schemas.microsoft.com/office/excel/2006/main">
          <x14:cfRule type="dataBar" id="{CEC34F52-8FDA-4E11-99DD-09BE5D3AE3BB}">
            <x14:dataBar minLength="0" maxLength="100" negativeBarColorSameAsPositive="1" axisPosition="none">
              <x14:cfvo type="num">
                <xm:f>0</xm:f>
              </x14:cfvo>
              <x14:cfvo type="num">
                <xm:f>$L$119</xm:f>
              </x14:cfvo>
            </x14:dataBar>
          </x14:cfRule>
          <xm:sqref>L115:L119</xm:sqref>
        </x14:conditionalFormatting>
        <x14:conditionalFormatting xmlns:xm="http://schemas.microsoft.com/office/excel/2006/main">
          <x14:cfRule type="dataBar" id="{099B9E8E-9FAC-42C8-8A47-1654F958BAF1}">
            <x14:dataBar minLength="0" maxLength="100" negativeBarColorSameAsPositive="1" axisPosition="none">
              <x14:cfvo type="num">
                <xm:f>0</xm:f>
              </x14:cfvo>
              <x14:cfvo type="num">
                <xm:f>$O$119</xm:f>
              </x14:cfvo>
            </x14:dataBar>
          </x14:cfRule>
          <xm:sqref>O115:O119</xm:sqref>
        </x14:conditionalFormatting>
        <x14:conditionalFormatting xmlns:xm="http://schemas.microsoft.com/office/excel/2006/main">
          <x14:cfRule type="dataBar" id="{E8D0BA76-FE3E-496C-A08A-B8E7E8817057}">
            <x14:dataBar minLength="0" maxLength="100" negativeBarColorSameAsPositive="1" axisPosition="none">
              <x14:cfvo type="num">
                <xm:f>0</xm:f>
              </x14:cfvo>
              <x14:cfvo type="num">
                <xm:f>$C$119</xm:f>
              </x14:cfvo>
            </x14:dataBar>
          </x14:cfRule>
          <xm:sqref>C115:C119</xm:sqref>
        </x14:conditionalFormatting>
        <x14:conditionalFormatting xmlns:xm="http://schemas.microsoft.com/office/excel/2006/main">
          <x14:cfRule type="dataBar" id="{481E88DD-990F-4D44-A68E-2D5B08E48DE1}">
            <x14:dataBar minLength="0" maxLength="100" negativeBarColorSameAsPositive="1" axisPosition="none">
              <x14:cfvo type="num">
                <xm:f>0</xm:f>
              </x14:cfvo>
              <x14:cfvo type="num">
                <xm:f>$B$135</xm:f>
              </x14:cfvo>
            </x14:dataBar>
          </x14:cfRule>
          <xm:sqref>B131:B135</xm:sqref>
        </x14:conditionalFormatting>
        <x14:conditionalFormatting xmlns:xm="http://schemas.microsoft.com/office/excel/2006/main">
          <x14:cfRule type="dataBar" id="{ADEA4D1D-CE04-4734-93F7-A584E7EE0941}">
            <x14:dataBar minLength="0" maxLength="100" negativeBarColorSameAsPositive="1" axisPosition="none">
              <x14:cfvo type="num">
                <xm:f>0</xm:f>
              </x14:cfvo>
              <x14:cfvo type="num">
                <xm:f>$F$135</xm:f>
              </x14:cfvo>
            </x14:dataBar>
          </x14:cfRule>
          <xm:sqref>F131:F135</xm:sqref>
        </x14:conditionalFormatting>
        <x14:conditionalFormatting xmlns:xm="http://schemas.microsoft.com/office/excel/2006/main">
          <x14:cfRule type="dataBar" id="{269AEA89-436D-4736-8CC7-FBD4B1AE7D99}">
            <x14:dataBar minLength="0" maxLength="100" negativeBarColorSameAsPositive="1" axisPosition="none">
              <x14:cfvo type="num">
                <xm:f>0</xm:f>
              </x14:cfvo>
              <x14:cfvo type="num">
                <xm:f>$E$135</xm:f>
              </x14:cfvo>
            </x14:dataBar>
          </x14:cfRule>
          <xm:sqref>E131:E135</xm:sqref>
        </x14:conditionalFormatting>
        <x14:conditionalFormatting xmlns:xm="http://schemas.microsoft.com/office/excel/2006/main">
          <x14:cfRule type="dataBar" id="{3F548D24-967E-4BB8-B677-8CC04114900B}">
            <x14:dataBar minLength="0" maxLength="100" negativeBarColorSameAsPositive="1" axisPosition="none">
              <x14:cfvo type="num">
                <xm:f>0</xm:f>
              </x14:cfvo>
              <x14:cfvo type="num">
                <xm:f>$H$135</xm:f>
              </x14:cfvo>
            </x14:dataBar>
          </x14:cfRule>
          <xm:sqref>H131:H135</xm:sqref>
        </x14:conditionalFormatting>
        <x14:conditionalFormatting xmlns:xm="http://schemas.microsoft.com/office/excel/2006/main">
          <x14:cfRule type="dataBar" id="{79A43C47-F698-4917-AABF-5C0A54894528}">
            <x14:dataBar minLength="0" maxLength="100" negativeBarColorSameAsPositive="1" axisPosition="none">
              <x14:cfvo type="num">
                <xm:f>0</xm:f>
              </x14:cfvo>
              <x14:cfvo type="num">
                <xm:f>$I$135</xm:f>
              </x14:cfvo>
            </x14:dataBar>
          </x14:cfRule>
          <xm:sqref>I131:I135</xm:sqref>
        </x14:conditionalFormatting>
        <x14:conditionalFormatting xmlns:xm="http://schemas.microsoft.com/office/excel/2006/main">
          <x14:cfRule type="dataBar" id="{9C7B5DD3-1B8F-4255-8071-AC4EEC75BF9A}">
            <x14:dataBar minLength="0" maxLength="100" negativeBarColorSameAsPositive="1" axisPosition="none">
              <x14:cfvo type="num">
                <xm:f>0</xm:f>
              </x14:cfvo>
              <x14:cfvo type="num">
                <xm:f>$C$135</xm:f>
              </x14:cfvo>
            </x14:dataBar>
          </x14:cfRule>
          <xm:sqref>C131:C135</xm:sqref>
        </x14:conditionalFormatting>
        <x14:conditionalFormatting xmlns:xm="http://schemas.microsoft.com/office/excel/2006/main">
          <x14:cfRule type="dataBar" id="{665F6843-DC2B-4191-90C2-7EB8DA7F778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F6:F8</xm:sqref>
        </x14:conditionalFormatting>
        <x14:conditionalFormatting xmlns:xm="http://schemas.microsoft.com/office/excel/2006/main">
          <x14:cfRule type="dataBar" id="{8817A87B-C99C-4B68-8997-FAB60595E43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E145</xm:sqref>
        </x14:conditionalFormatting>
        <x14:conditionalFormatting xmlns:xm="http://schemas.microsoft.com/office/excel/2006/main">
          <x14:cfRule type="dataBar" id="{7B200F41-C821-425C-A89C-7BD7EB180F94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D19:D30</xm:sqref>
        </x14:conditionalFormatting>
        <x14:conditionalFormatting xmlns:xm="http://schemas.microsoft.com/office/excel/2006/main">
          <x14:cfRule type="dataBar" id="{7F6BB30B-86C7-4190-9884-C06F08BC868B}">
            <x14:dataBar minLength="0" maxLength="100" negativeBarColorSameAsPositive="1" axisPosition="none">
              <x14:cfvo type="min"/>
              <x14:cfvo type="num">
                <xm:f>$B$30</xm:f>
              </x14:cfvo>
            </x14:dataBar>
          </x14:cfRule>
          <xm:sqref>B19:B30</xm:sqref>
        </x14:conditionalFormatting>
        <x14:conditionalFormatting xmlns:xm="http://schemas.microsoft.com/office/excel/2006/main">
          <x14:cfRule type="dataBar" id="{EC1B1BD7-8964-4C5F-A62C-54384E21F681}">
            <x14:dataBar minLength="0" maxLength="100" negativeBarColorSameAsPositive="1" axisPosition="none">
              <x14:cfvo type="min"/>
              <x14:cfvo type="num">
                <xm:f>$C$30</xm:f>
              </x14:cfvo>
            </x14:dataBar>
          </x14:cfRule>
          <xm:sqref>C19:C30</xm:sqref>
        </x14:conditionalFormatting>
        <x14:conditionalFormatting xmlns:xm="http://schemas.microsoft.com/office/excel/2006/main">
          <x14:cfRule type="dataBar" id="{EAAFC9AE-F5DD-40A2-B9E2-6BC1854F78D6}">
            <x14:dataBar minLength="0" maxLength="100" negativeBarColorSameAsPositive="1" axisPosition="none">
              <x14:cfvo type="min"/>
              <x14:cfvo type="num">
                <xm:f>$E$30</xm:f>
              </x14:cfvo>
            </x14:dataBar>
          </x14:cfRule>
          <xm:sqref>E19:E30</xm:sqref>
        </x14:conditionalFormatting>
        <x14:conditionalFormatting xmlns:xm="http://schemas.microsoft.com/office/excel/2006/main">
          <x14:cfRule type="dataBar" id="{139A77C0-D3DE-4C65-BF67-69CBC35479BA}">
            <x14:dataBar minLength="0" maxLength="100" negativeBarColorSameAsPositive="1" axisPosition="none">
              <x14:cfvo type="min"/>
              <x14:cfvo type="num">
                <xm:f>$H$30</xm:f>
              </x14:cfvo>
            </x14:dataBar>
          </x14:cfRule>
          <xm:sqref>H19:H30</xm:sqref>
        </x14:conditionalFormatting>
        <x14:conditionalFormatting xmlns:xm="http://schemas.microsoft.com/office/excel/2006/main">
          <x14:cfRule type="dataBar" id="{6036AE00-A661-41CC-9D22-EE3D7CA9ABCD}">
            <x14:dataBar minLength="0" maxLength="100" negativeBarColorSameAsPositive="1" axisPosition="none">
              <x14:cfvo type="num">
                <xm:f>0</xm:f>
              </x14:cfvo>
              <x14:cfvo type="num">
                <xm:f>$F$30</xm:f>
              </x14:cfvo>
            </x14:dataBar>
          </x14:cfRule>
          <xm:sqref>F19:F30</xm:sqref>
        </x14:conditionalFormatting>
        <x14:conditionalFormatting xmlns:xm="http://schemas.microsoft.com/office/excel/2006/main">
          <x14:cfRule type="dataBar" id="{82A12F6A-91B9-44BD-9E1E-7B5ADC8AD446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O34:O42 O44</xm:sqref>
        </x14:conditionalFormatting>
        <x14:conditionalFormatting xmlns:xm="http://schemas.microsoft.com/office/excel/2006/main">
          <x14:cfRule type="dataBar" id="{E55B3A28-E5EE-4F61-9968-602CA104C907}">
            <x14:dataBar minLength="0" maxLength="100" negativeBarColorSameAsPositive="1" axisPosition="none">
              <x14:cfvo type="min"/>
              <x14:cfvo type="num">
                <xm:f>$K$45</xm:f>
              </x14:cfvo>
            </x14:dataBar>
          </x14:cfRule>
          <xm:sqref>K34:K45</xm:sqref>
        </x14:conditionalFormatting>
        <x14:conditionalFormatting xmlns:xm="http://schemas.microsoft.com/office/excel/2006/main">
          <x14:cfRule type="dataBar" id="{2DBC53A6-9BDA-4133-9F39-3CEB41DB697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L34:L45</xm:sqref>
        </x14:conditionalFormatting>
        <x14:conditionalFormatting xmlns:xm="http://schemas.microsoft.com/office/excel/2006/main">
          <x14:cfRule type="dataBar" id="{3AFE11F0-3F3C-4723-8D61-25E09A5D672F}">
            <x14:dataBar minLength="0" maxLength="100" negativeBarColorSameAsPositive="1" axisPosition="none">
              <x14:cfvo type="min"/>
              <x14:cfvo type="num">
                <xm:f>$B$45</xm:f>
              </x14:cfvo>
            </x14:dataBar>
          </x14:cfRule>
          <xm:sqref>B34:B45</xm:sqref>
        </x14:conditionalFormatting>
        <x14:conditionalFormatting xmlns:xm="http://schemas.microsoft.com/office/excel/2006/main">
          <x14:cfRule type="dataBar" id="{E97690E1-04B6-4FE5-9ACF-CB5EB0E028D9}">
            <x14:dataBar minLength="0" maxLength="100" negativeBarColorSameAsPositive="1" axisPosition="none">
              <x14:cfvo type="min"/>
              <x14:cfvo type="num">
                <xm:f>$D$45</xm:f>
              </x14:cfvo>
            </x14:dataBar>
          </x14:cfRule>
          <xm:sqref>D34:D45</xm:sqref>
        </x14:conditionalFormatting>
        <x14:conditionalFormatting xmlns:xm="http://schemas.microsoft.com/office/excel/2006/main">
          <x14:cfRule type="dataBar" id="{04A63916-B598-45E1-87A8-964A64AD0012}">
            <x14:dataBar minLength="0" maxLength="100" negativeBarColorSameAsPositive="1" axisPosition="none">
              <x14:cfvo type="min"/>
              <x14:cfvo type="num">
                <xm:f>$E$45</xm:f>
              </x14:cfvo>
            </x14:dataBar>
          </x14:cfRule>
          <xm:sqref>E34:E45</xm:sqref>
        </x14:conditionalFormatting>
        <x14:conditionalFormatting xmlns:xm="http://schemas.microsoft.com/office/excel/2006/main">
          <x14:cfRule type="dataBar" id="{E1664D20-DB69-4097-8A87-6C18E80D9F74}">
            <x14:dataBar minLength="0" maxLength="100" negativeBarColorSameAsPositive="1" axisPosition="none">
              <x14:cfvo type="min"/>
              <x14:cfvo type="num">
                <xm:f>$G$45</xm:f>
              </x14:cfvo>
            </x14:dataBar>
          </x14:cfRule>
          <xm:sqref>G34:G45</xm:sqref>
        </x14:conditionalFormatting>
        <x14:conditionalFormatting xmlns:xm="http://schemas.microsoft.com/office/excel/2006/main">
          <x14:cfRule type="dataBar" id="{07B86A09-667E-4E3B-88A7-7A99112EBBC7}">
            <x14:dataBar minLength="0" maxLength="100" negativeBarColorSameAsPositive="1" axisPosition="none">
              <x14:cfvo type="min"/>
              <x14:cfvo type="num">
                <xm:f>$H$45</xm:f>
              </x14:cfvo>
            </x14:dataBar>
          </x14:cfRule>
          <xm:sqref>H34:H45</xm:sqref>
        </x14:conditionalFormatting>
        <x14:conditionalFormatting xmlns:xm="http://schemas.microsoft.com/office/excel/2006/main">
          <x14:cfRule type="dataBar" id="{9D530315-09DD-4B26-9A0A-1834AEF925CF}">
            <x14:dataBar minLength="0" maxLength="100" negativeBarColorSameAsPositive="1" axisPosition="none">
              <x14:cfvo type="min"/>
              <x14:cfvo type="num">
                <xm:f>$N$45</xm:f>
              </x14:cfvo>
            </x14:dataBar>
          </x14:cfRule>
          <xm:sqref>N34:N45</xm:sqref>
        </x14:conditionalFormatting>
        <x14:conditionalFormatting xmlns:xm="http://schemas.microsoft.com/office/excel/2006/main">
          <x14:cfRule type="dataBar" id="{E685B19C-8A6D-483D-92C8-609175FF75A6}">
            <x14:dataBar minLength="0" maxLength="100" negativeBarColorSameAsPositive="1" axisPosition="none">
              <x14:cfvo type="min"/>
              <x14:cfvo type="num">
                <xm:f>$P$45</xm:f>
              </x14:cfvo>
            </x14:dataBar>
          </x14:cfRule>
          <xm:sqref>P34:P45</xm:sqref>
        </x14:conditionalFormatting>
        <x14:conditionalFormatting xmlns:xm="http://schemas.microsoft.com/office/excel/2006/main">
          <x14:cfRule type="dataBar" id="{7FB3EE4F-5776-47B7-B5B0-73A3AB48C476}">
            <x14:dataBar minLength="0" maxLength="100" negativeBarColorSameAsPositive="1" axisPosition="none">
              <x14:cfvo type="min"/>
              <x14:cfvo type="num">
                <xm:f>$G$45</xm:f>
              </x14:cfvo>
            </x14:dataBar>
          </x14:cfRule>
          <xm:sqref>J34:J45</xm:sqref>
        </x14:conditionalFormatting>
        <x14:conditionalFormatting xmlns:xm="http://schemas.microsoft.com/office/excel/2006/main">
          <x14:cfRule type="dataBar" id="{76A016FB-B1F7-48BC-836B-EC9DDEDFA928}">
            <x14:dataBar minLength="0" maxLength="100" negativeBarColorSameAsPositive="1" axisPosition="none">
              <x14:cfvo type="num">
                <xm:f>0</xm:f>
              </x14:cfvo>
              <x14:cfvo type="num">
                <xm:f>$M$45</xm:f>
              </x14:cfvo>
            </x14:dataBar>
          </x14:cfRule>
          <xm:sqref>M34:M45</xm:sqref>
        </x14:conditionalFormatting>
        <x14:conditionalFormatting xmlns:xm="http://schemas.microsoft.com/office/excel/2006/main">
          <x14:cfRule type="dataBar" id="{2E473B3C-B1CC-489B-A20B-CD0B9C45D4AB}">
            <x14:dataBar minLength="0" maxLength="100" negativeBarColorSameAsPositive="1" axisPosition="none">
              <x14:cfvo type="num">
                <xm:f>0</xm:f>
              </x14:cfvo>
              <x14:cfvo type="num">
                <xm:f>$C$60</xm:f>
              </x14:cfvo>
            </x14:dataBar>
          </x14:cfRule>
          <xm:sqref>C49:C60</xm:sqref>
        </x14:conditionalFormatting>
        <x14:conditionalFormatting xmlns:xm="http://schemas.microsoft.com/office/excel/2006/main">
          <x14:cfRule type="dataBar" id="{9B22D719-F6A4-438D-BE40-80D81A2C9ACD}">
            <x14:dataBar minLength="0" maxLength="100" negativeBarColorSameAsPositive="1" axisPosition="none">
              <x14:cfvo type="num">
                <xm:f>0</xm:f>
              </x14:cfvo>
              <x14:cfvo type="num">
                <xm:f>$F$60</xm:f>
              </x14:cfvo>
            </x14:dataBar>
          </x14:cfRule>
          <xm:sqref>F49:F60</xm:sqref>
        </x14:conditionalFormatting>
        <x14:conditionalFormatting xmlns:xm="http://schemas.microsoft.com/office/excel/2006/main">
          <x14:cfRule type="dataBar" id="{279796C3-B459-4DFC-8B10-03B2BBE30D86}">
            <x14:dataBar minLength="0" maxLength="100" negativeBarColorSameAsPositive="1" axisPosition="none">
              <x14:cfvo type="num">
                <xm:f>0</xm:f>
              </x14:cfvo>
              <x14:cfvo type="num">
                <xm:f>$O$60</xm:f>
              </x14:cfvo>
            </x14:dataBar>
          </x14:cfRule>
          <xm:sqref>O49:O60</xm:sqref>
        </x14:conditionalFormatting>
        <x14:conditionalFormatting xmlns:xm="http://schemas.microsoft.com/office/excel/2006/main">
          <x14:cfRule type="dataBar" id="{BD49E578-F1C3-4382-AF48-8D400B7F1862}">
            <x14:dataBar minLength="0" maxLength="100" negativeBarColorSameAsPositive="1" axisPosition="none">
              <x14:cfvo type="num">
                <xm:f>0</xm:f>
              </x14:cfvo>
              <x14:cfvo type="num">
                <xm:f>$L$60</xm:f>
              </x14:cfvo>
            </x14:dataBar>
          </x14:cfRule>
          <xm:sqref>L49:L60</xm:sqref>
        </x14:conditionalFormatting>
        <x14:conditionalFormatting xmlns:xm="http://schemas.microsoft.com/office/excel/2006/main">
          <x14:cfRule type="dataBar" id="{1ED217D7-29B8-4763-A25F-4065A81DC27C}">
            <x14:dataBar minLength="0" maxLength="100" negativeBarColorSameAsPositive="1" axisPosition="none">
              <x14:cfvo type="num">
                <xm:f>0</xm:f>
              </x14:cfvo>
              <x14:cfvo type="num">
                <xm:f>$I$60</xm:f>
              </x14:cfvo>
            </x14:dataBar>
          </x14:cfRule>
          <xm:sqref>I49:I60</xm:sqref>
        </x14:conditionalFormatting>
        <x14:conditionalFormatting xmlns:xm="http://schemas.microsoft.com/office/excel/2006/main">
          <x14:cfRule type="dataBar" id="{6C18AF05-1563-4A67-99C6-168D4F47D16C}">
            <x14:dataBar minLength="0" maxLength="100" negativeBarColorSameAsPositive="1" axisPosition="none">
              <x14:cfvo type="num">
                <xm:f>0</xm:f>
              </x14:cfvo>
              <x14:cfvo type="num">
                <xm:f>$B$60</xm:f>
              </x14:cfvo>
            </x14:dataBar>
          </x14:cfRule>
          <xm:sqref>B49:B60</xm:sqref>
        </x14:conditionalFormatting>
        <x14:conditionalFormatting xmlns:xm="http://schemas.microsoft.com/office/excel/2006/main">
          <x14:cfRule type="dataBar" id="{DF938399-DF42-4731-80D6-32493ADBE92D}">
            <x14:dataBar minLength="0" maxLength="100" negativeBarColorSameAsPositive="1" axisPosition="none">
              <x14:cfvo type="num">
                <xm:f>0</xm:f>
              </x14:cfvo>
              <x14:cfvo type="num">
                <xm:f>$D$60</xm:f>
              </x14:cfvo>
            </x14:dataBar>
          </x14:cfRule>
          <xm:sqref>D49:D60</xm:sqref>
        </x14:conditionalFormatting>
        <x14:conditionalFormatting xmlns:xm="http://schemas.microsoft.com/office/excel/2006/main">
          <x14:cfRule type="dataBar" id="{E641FEFB-5FEF-42D9-825D-ED41F327F3F6}">
            <x14:dataBar minLength="0" maxLength="100" negativeBarColorSameAsPositive="1" axisPosition="none">
              <x14:cfvo type="num">
                <xm:f>0</xm:f>
              </x14:cfvo>
              <x14:cfvo type="num">
                <xm:f>$E$60</xm:f>
              </x14:cfvo>
            </x14:dataBar>
          </x14:cfRule>
          <xm:sqref>E49:E60</xm:sqref>
        </x14:conditionalFormatting>
        <x14:conditionalFormatting xmlns:xm="http://schemas.microsoft.com/office/excel/2006/main">
          <x14:cfRule type="dataBar" id="{3074413D-1289-4B44-92D6-4782225E69C4}">
            <x14:dataBar minLength="0" maxLength="100" negativeBarColorSameAsPositive="1" axisPosition="none">
              <x14:cfvo type="min"/>
              <x14:cfvo type="num">
                <xm:f>$H$45</xm:f>
              </x14:cfvo>
            </x14:dataBar>
          </x14:cfRule>
          <xm:sqref>H49:H60</xm:sqref>
        </x14:conditionalFormatting>
        <x14:conditionalFormatting xmlns:xm="http://schemas.microsoft.com/office/excel/2006/main">
          <x14:cfRule type="dataBar" id="{7F7B37EB-4960-4581-88D2-568AD125CB24}">
            <x14:dataBar minLength="0" maxLength="100" negativeBarColorSameAsPositive="1" axisPosition="none">
              <x14:cfvo type="num">
                <xm:f>0</xm:f>
              </x14:cfvo>
              <x14:cfvo type="num">
                <xm:f>$K$60</xm:f>
              </x14:cfvo>
            </x14:dataBar>
          </x14:cfRule>
          <xm:sqref>K49:K60</xm:sqref>
        </x14:conditionalFormatting>
        <x14:conditionalFormatting xmlns:xm="http://schemas.microsoft.com/office/excel/2006/main">
          <x14:cfRule type="dataBar" id="{743C2B64-B54C-4C22-A1C2-E4BE25C4309F}">
            <x14:dataBar minLength="0" maxLength="100" negativeBarColorSameAsPositive="1" axisPosition="none">
              <x14:cfvo type="num">
                <xm:f>0</xm:f>
              </x14:cfvo>
              <x14:cfvo type="num">
                <xm:f>$N$60</xm:f>
              </x14:cfvo>
            </x14:dataBar>
          </x14:cfRule>
          <xm:sqref>N49:N60</xm:sqref>
        </x14:conditionalFormatting>
        <x14:conditionalFormatting xmlns:xm="http://schemas.microsoft.com/office/excel/2006/main">
          <x14:cfRule type="dataBar" id="{3D871BFB-7D6C-490B-B050-97F921681182}">
            <x14:dataBar minLength="0" maxLength="100" negativeBarColorSameAsPositive="1" axisPosition="none">
              <x14:cfvo type="num">
                <xm:f>0</xm:f>
              </x14:cfvo>
              <x14:cfvo type="num">
                <xm:f>$E$76</xm:f>
              </x14:cfvo>
            </x14:dataBar>
          </x14:cfRule>
          <xm:sqref>E65:E76</xm:sqref>
        </x14:conditionalFormatting>
        <x14:conditionalFormatting xmlns:xm="http://schemas.microsoft.com/office/excel/2006/main">
          <x14:cfRule type="dataBar" id="{A1C6B640-B462-4FAB-82BA-955C52F0F5AC}">
            <x14:dataBar minLength="0" maxLength="100" negativeBarColorSameAsPositive="1" axisPosition="none">
              <x14:cfvo type="num">
                <xm:f>0</xm:f>
              </x14:cfvo>
              <x14:cfvo type="num">
                <xm:f>$F$76</xm:f>
              </x14:cfvo>
            </x14:dataBar>
          </x14:cfRule>
          <xm:sqref>F65:F76</xm:sqref>
        </x14:conditionalFormatting>
        <x14:conditionalFormatting xmlns:xm="http://schemas.microsoft.com/office/excel/2006/main">
          <x14:cfRule type="dataBar" id="{61467558-DAEF-4483-B156-56013255CB44}">
            <x14:dataBar minLength="0" maxLength="100" negativeBarColorSameAsPositive="1" axisPosition="none">
              <x14:cfvo type="num">
                <xm:f>0</xm:f>
              </x14:cfvo>
              <x14:cfvo type="num">
                <xm:f>$I$76</xm:f>
              </x14:cfvo>
            </x14:dataBar>
          </x14:cfRule>
          <xm:sqref>I65:I76</xm:sqref>
        </x14:conditionalFormatting>
        <x14:conditionalFormatting xmlns:xm="http://schemas.microsoft.com/office/excel/2006/main">
          <x14:cfRule type="dataBar" id="{E1D36144-E313-48FD-B549-78492B02F166}">
            <x14:dataBar minLength="0" maxLength="100" negativeBarColorSameAsPositive="1" axisPosition="none">
              <x14:cfvo type="num">
                <xm:f>0</xm:f>
              </x14:cfvo>
              <x14:cfvo type="num">
                <xm:f>$C$76</xm:f>
              </x14:cfvo>
            </x14:dataBar>
          </x14:cfRule>
          <xm:sqref>C65:C76</xm:sqref>
        </x14:conditionalFormatting>
        <x14:conditionalFormatting xmlns:xm="http://schemas.microsoft.com/office/excel/2006/main">
          <x14:cfRule type="dataBar" id="{F3E8B470-217C-4241-B409-DF320D10AB2D}">
            <x14:dataBar minLength="0" maxLength="100" negativeBarColorSameAsPositive="1" axisPosition="none">
              <x14:cfvo type="num">
                <xm:f>0</xm:f>
              </x14:cfvo>
              <x14:cfvo type="num">
                <xm:f>$B$76</xm:f>
              </x14:cfvo>
            </x14:dataBar>
          </x14:cfRule>
          <xm:sqref>B65:B76</xm:sqref>
        </x14:conditionalFormatting>
        <x14:conditionalFormatting xmlns:xm="http://schemas.microsoft.com/office/excel/2006/main">
          <x14:cfRule type="dataBar" id="{74E329B4-1846-45C3-99E5-7EE8FD52B679}">
            <x14:dataBar minLength="0" maxLength="100" negativeBarColorSameAsPositive="1" axisPosition="none">
              <x14:cfvo type="num">
                <xm:f>0</xm:f>
              </x14:cfvo>
              <x14:cfvo type="num">
                <xm:f>$H$76</xm:f>
              </x14:cfvo>
            </x14:dataBar>
          </x14:cfRule>
          <xm:sqref>H65:H76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cp:lastPrinted>2017-04-18T09:59:04Z</cp:lastPrinted>
  <dcterms:created xsi:type="dcterms:W3CDTF">2015-09-18T09:24:58Z</dcterms:created>
  <dcterms:modified xsi:type="dcterms:W3CDTF">2018-03-14T12:03:47Z</dcterms:modified>
</cp:coreProperties>
</file>